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https://brevardhomelesscoalition.sharepoint.com/sites/1NOFO/Shared Documents/General/2023 NOFO/FY23 Universal RFP and Attachments/FY23 Universal RFP Web Attachment Links/"/>
    </mc:Choice>
  </mc:AlternateContent>
  <xr:revisionPtr revIDLastSave="1" documentId="8_{97716114-2321-EA4A-A31A-72C9F853D66D}" xr6:coauthVersionLast="47" xr6:coauthVersionMax="47" xr10:uidLastSave="{11A8C590-E1C7-48B6-9DF3-73A2B4C9BF72}"/>
  <bookViews>
    <workbookView xWindow="-31640" yWindow="-920" windowWidth="27640" windowHeight="16440" xr2:uid="{F221C975-DF07-234E-9CAB-16424E4D297F}"/>
  </bookViews>
  <sheets>
    <sheet name="Renewals Scoreca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3" i="1" l="1"/>
  <c r="H63" i="1"/>
  <c r="I59" i="1"/>
  <c r="H59" i="1"/>
  <c r="F59" i="1"/>
  <c r="E50" i="1" s="1"/>
  <c r="I49" i="1"/>
  <c r="H49" i="1"/>
  <c r="F49" i="1"/>
  <c r="E41" i="1" s="1"/>
  <c r="J40" i="1"/>
  <c r="I40" i="1"/>
  <c r="H40" i="1"/>
  <c r="F40" i="1"/>
  <c r="E28" i="1" s="1"/>
  <c r="I27" i="1"/>
  <c r="H27" i="1"/>
  <c r="F27" i="1"/>
  <c r="I23" i="1"/>
  <c r="H23" i="1"/>
  <c r="F23" i="1"/>
  <c r="I18" i="1"/>
  <c r="H18" i="1"/>
  <c r="F18" i="1"/>
  <c r="E11" i="1"/>
  <c r="J10" i="1"/>
  <c r="I10" i="1"/>
  <c r="H10" i="1"/>
  <c r="F10" i="1"/>
  <c r="H60" i="1" l="1"/>
  <c r="H64" i="1" s="1"/>
  <c r="H65" i="1" s="1"/>
  <c r="I60" i="1"/>
  <c r="F60" i="1"/>
  <c r="F64" i="1" s="1"/>
  <c r="J60" i="1"/>
  <c r="J64" i="1" s="1"/>
  <c r="J65" i="1" s="1"/>
  <c r="E24" i="1"/>
  <c r="I64" i="1"/>
  <c r="I65" i="1" s="1"/>
  <c r="E4" i="1" l="1"/>
  <c r="E19" i="1"/>
</calcChain>
</file>

<file path=xl/sharedStrings.xml><?xml version="1.0" encoding="utf-8"?>
<sst xmlns="http://schemas.openxmlformats.org/spreadsheetml/2006/main" count="240" uniqueCount="182">
  <si>
    <t>Agency Name:</t>
  </si>
  <si>
    <t>Project Name:</t>
  </si>
  <si>
    <t>Project Type:</t>
  </si>
  <si>
    <t>Renewal Projects</t>
  </si>
  <si>
    <t>Maximum Pts</t>
  </si>
  <si>
    <t>Agency Self-Score</t>
  </si>
  <si>
    <t>BHC Review Score</t>
  </si>
  <si>
    <t>R&amp;R Avg. Score</t>
  </si>
  <si>
    <t xml:space="preserve">Section 1. </t>
  </si>
  <si>
    <t>Organizational Capacity &amp; Grant Management</t>
  </si>
  <si>
    <t>a</t>
  </si>
  <si>
    <t>Did the project meet the Match requirements per HUD and CoC regulations (at least 25% or 0.25:1)?</t>
  </si>
  <si>
    <t xml:space="preserve">Provision of Project Match is required by HUD and lack of required match is 
a compliance 
issue. </t>
  </si>
  <si>
    <t xml:space="preserve">Source: Match Documentation Letters for most recently ended grant term 
Calc:  Percent of Match documented against total funds expended
NOTE: For projects with a leasing component, leasing funds do not require a Match.  For these projects, the required Match of 25% applies to the total amount of expended funds minus the total amount of leasing funds. </t>
  </si>
  <si>
    <t xml:space="preserve">&gt; 25%  = 2 pts 
25%  = 1 pt 
&lt; 25% = 0 pts </t>
  </si>
  <si>
    <t>b</t>
  </si>
  <si>
    <t>In the project's most recently ended grant year, what percentage of awarded funds were expended and drawn down from HUD?</t>
  </si>
  <si>
    <t>Projects not fully using their award amount leaves resources unutilized that could have supported another community project.</t>
  </si>
  <si>
    <t xml:space="preserve">Source: Project eLOCCS Printout 
– Budget Tab 
Calc: Divide the amount of funding expended by the total award amount </t>
  </si>
  <si>
    <t xml:space="preserve">90%+  = 2 pts 
85‐89% = 1.5 pts
80‐84% = 1 pt 
75‐79% = 0.5 pts 
70‐74% = 0.25 pts 
&lt; 70% = 0 pts </t>
  </si>
  <si>
    <t>c</t>
  </si>
  <si>
    <t>What percent of CoC project funding was used for housing vs other activities/services?</t>
  </si>
  <si>
    <t>HUD looks to maximize HUD funds for housing and utilize Match from other sources to provide supportive services in order to maximize the amount of households served.</t>
  </si>
  <si>
    <t xml:space="preserve">Source:  Project eLOCCS Printout 
– Budget Tab  
Calc: Divide the amount of rental assistance or leasing expended by the total amount expended        </t>
  </si>
  <si>
    <t>80‐100% = 3 pts 
70‐79% = 2 pts 
60‐69% = 1 pt                                                                                                                                                                                  &lt; 60% = 0 pts</t>
  </si>
  <si>
    <t>d</t>
  </si>
  <si>
    <t>Did the project draw down funds from eLOCCS at least quarterly during the most recently ended grant term?</t>
  </si>
  <si>
    <t>Timeliness of drawdowns is 
specifically stated in the FY23 HUD CoC Program Competition NOFO.</t>
  </si>
  <si>
    <t>Source: Project eLOCCS Printout – Voucher Tab listing each time 
the project drew down funds.   
Calc: Based on the project’s grant term, was a draw down completed at least once every quarter?</t>
  </si>
  <si>
    <t xml:space="preserve">Yes = 1 pt                                                                                                                                                                     No = 0 pts </t>
  </si>
  <si>
    <t>e</t>
  </si>
  <si>
    <t>OVERALL ORGANIZATIONAL CAPACITY -  
Does the agency have the staff to client ratio and organizational structure to perform the project and services proposed?</t>
  </si>
  <si>
    <t>It is critical that an organization be capable and resourced to carry out the project and services proposed in their application.</t>
  </si>
  <si>
    <t>Source: Project Application and Attachments - Organizaitonal Budget, Most Recently submitted Federal Form 990, Most Recent Finnacial Audit including Supplementary Information and Other Reports and The Management Letter 
Calc: Answer Yes or No</t>
  </si>
  <si>
    <t xml:space="preserve">Yes = 5 pts                                                                                                                                  No = 0 pts </t>
  </si>
  <si>
    <t>Section 1. Total Score:</t>
  </si>
  <si>
    <t xml:space="preserve">Section 2. </t>
  </si>
  <si>
    <t>Equity &amp; Inclusion</t>
  </si>
  <si>
    <t xml:space="preserve">Client Racial Equity Analysis: Data Quality </t>
  </si>
  <si>
    <t xml:space="preserve">HUD has stated an interest in addressing racial disparities within homeless response systems. 
Analysis of CoC Data has shown that Black people are disproportionately affected by homelessness. </t>
  </si>
  <si>
    <t xml:space="preserve">Source: HUD APR Report
Calc: Enter “% of Error Rate” from the “Race” line in 
Table 6a. </t>
  </si>
  <si>
    <t xml:space="preserve">0% = 2 pts 
1%‐14% = 1 pt
15% or more = 0 pts </t>
  </si>
  <si>
    <t xml:space="preserve">Client Racial Equity Analysis </t>
  </si>
  <si>
    <t xml:space="preserve">&gt;53% = 3 pts 
50% ‐ 52% = 2 pts 
47% ‐ 49% = 1 pt 
46% or less OR a score of 0 pts was received in the previous section, “Client Racial Equity Analysis: Data Quality”= 0 pts
</t>
  </si>
  <si>
    <t xml:space="preserve">Agency Lived Experience Analysis </t>
  </si>
  <si>
    <t xml:space="preserve">HUD has stated an interest in including those with lived experience within homeless response systems. </t>
  </si>
  <si>
    <r>
      <rPr>
        <b/>
        <sz val="11"/>
        <color rgb="FF000000"/>
        <rFont val="Calibri"/>
        <family val="2"/>
        <scheme val="minor"/>
      </rPr>
      <t xml:space="preserve">Source: </t>
    </r>
    <r>
      <rPr>
        <sz val="11"/>
        <color rgb="FF000000"/>
        <rFont val="Calibri"/>
        <family val="2"/>
        <scheme val="minor"/>
      </rPr>
      <t xml:space="preserve">Agency Board of Directors and Organizational Chart Details 
</t>
    </r>
    <r>
      <rPr>
        <b/>
        <sz val="11"/>
        <color rgb="FF000000"/>
        <rFont val="Calibri"/>
        <family val="2"/>
        <scheme val="minor"/>
      </rPr>
      <t xml:space="preserve">Calc: </t>
    </r>
    <r>
      <rPr>
        <sz val="11"/>
        <color rgb="FF000000"/>
        <rFont val="Calibri"/>
        <family val="2"/>
        <scheme val="minor"/>
      </rPr>
      <t>Count each staff member and board director who has lived experience with homelessness and the homeless response system to determine the point value</t>
    </r>
  </si>
  <si>
    <t xml:space="preserve">5+ = 3 pts 
3-4 = 2 pts 
1-2 = 1 pt 
0 = 0 pts </t>
  </si>
  <si>
    <t xml:space="preserve">Agency Racial Ethnicity Equity Analysis </t>
  </si>
  <si>
    <t xml:space="preserve">HUD has stated an interest in addressing racial disparities within homeless response systems. </t>
  </si>
  <si>
    <r>
      <rPr>
        <b/>
        <sz val="11"/>
        <color rgb="FF000000"/>
        <rFont val="Calibri"/>
        <family val="2"/>
        <scheme val="minor"/>
      </rPr>
      <t>Source:</t>
    </r>
    <r>
      <rPr>
        <sz val="11"/>
        <color rgb="FF000000"/>
        <rFont val="Calibri"/>
        <family val="2"/>
        <scheme val="minor"/>
      </rPr>
      <t xml:space="preserve"> Agency Board of Directors and Organizational Chart Details
</t>
    </r>
    <r>
      <rPr>
        <b/>
        <sz val="11"/>
        <color rgb="FF000000"/>
        <rFont val="Calibri"/>
        <family val="2"/>
        <scheme val="minor"/>
      </rPr>
      <t xml:space="preserve">Calc: </t>
    </r>
    <r>
      <rPr>
        <sz val="11"/>
        <color rgb="FF000000"/>
        <rFont val="Calibri"/>
        <family val="2"/>
        <scheme val="minor"/>
      </rPr>
      <t>Count each racial/ethnic/gender category within the organization's staff and Board of Directors to determine the point value.</t>
    </r>
  </si>
  <si>
    <t xml:space="preserve">5+ = 3 pts 
3-4 = 2 pts 
1-2 = 1 pt
0 = 0 pts </t>
  </si>
  <si>
    <r>
      <t xml:space="preserve">EQUITY &amp; INCLUSION FROM APPLICATION
</t>
    </r>
    <r>
      <rPr>
        <sz val="11"/>
        <color rgb="FF000000"/>
        <rFont val="Calibri"/>
        <family val="2"/>
        <scheme val="minor"/>
      </rPr>
      <t xml:space="preserve">Does the Project application address equity and inclusion in all areas of the project? </t>
    </r>
    <r>
      <rPr>
        <b/>
        <sz val="11"/>
        <color rgb="FF000000"/>
        <rFont val="Calibri"/>
        <family val="2"/>
        <scheme val="minor"/>
      </rPr>
      <t xml:space="preserve">
</t>
    </r>
    <r>
      <rPr>
        <sz val="11"/>
        <color rgb="FF000000"/>
        <rFont val="Calibri"/>
        <family val="2"/>
        <scheme val="minor"/>
      </rPr>
      <t>1) Improving Assistance to LGBTQ+ Individuals Narrative
2) Agency Racial Equity Narrative
3) Inclusion of Persons with Lived Experience Narrative
Lived Experience specific activities (or similar) listed below, will be scored
•	Representation on the organization’s Board of Director’s or other decision-making board
•	CoC Lived Experience Committee
•	Emphasis on hiring Person with Lived Experience
•	Use of Peer Mentors that provide feedback
•	Satisfaction surveys / comment cards</t>
    </r>
  </si>
  <si>
    <t xml:space="preserve">HUD has stated an  interest in including those wiht lived experience, addressing  racial disparities within  homeless response systems, and improving assistance to LGBTQ+ Individuals is  one of HUD’s priorities in the FY2023 CoC NOFO  HUD states CoCs and projects should address the needs of LGBTQ+, transgender, gender  non‐conforming,  and non‐binary  individuals and families including privacy,  respect, safety, and  access regardless of gender identity or  sexual orientation in projects.  </t>
  </si>
  <si>
    <r>
      <rPr>
        <b/>
        <sz val="11"/>
        <color rgb="FF000000"/>
        <rFont val="Calibri"/>
        <family val="2"/>
        <scheme val="minor"/>
      </rPr>
      <t xml:space="preserve">Source: </t>
    </r>
    <r>
      <rPr>
        <sz val="11"/>
        <color rgb="FF000000"/>
        <rFont val="Calibri"/>
        <family val="2"/>
        <scheme val="minor"/>
      </rPr>
      <t xml:space="preserve">Using all application content, the project proposal has made equity and inclusion a priority. </t>
    </r>
  </si>
  <si>
    <t>Agency already demonstates equity and inclusion with a plan to increase = 3 pts
Clear plan for inclusion and equity = 2 pts
No plan = 0 pts</t>
  </si>
  <si>
    <t>Section 2. Total Score:</t>
  </si>
  <si>
    <t xml:space="preserve">Section 3. </t>
  </si>
  <si>
    <t>CoC Participation</t>
  </si>
  <si>
    <t>Applicant is classified as an “Active” Member of the Continuum of Care (CoC) by attending at least 75% of CoC Membership Meetings held in the past 12 months.</t>
  </si>
  <si>
    <t>HUD expects that all CoC‐funded projects actively participate within the CoC.</t>
  </si>
  <si>
    <t xml:space="preserve">Source: CoC Agency 
Attendance Report
(August 2022 – July 2023) 
Calc: Enter Yes if project applicant attended at least 75% of CoC Membership Meetings  </t>
  </si>
  <si>
    <t xml:space="preserve">Yes = 1 pts 
No = 0 pts </t>
  </si>
  <si>
    <t>Applicant agency has a leadership role in the Brevard County CoC as evidence by at least 1 of the agency’s paid staff serving as Chair or Co-Chair of a CoC Committee or holds a seat on the CoC Advisory Council</t>
  </si>
  <si>
    <t>Source: CoC Agency 
Attendance Report 
(August 2022 – July 2023)
Calc: Enter Yes if applicant is listed as having 1+ paid staff who holds a seat on the CoC Advisory Council and/or serves as Chair/Co-Chair on a CoC Committee</t>
  </si>
  <si>
    <t xml:space="preserve">Applicant staff member 
Chairs/Co‐Chairs a 
Committee and/or holds a seat on the Council 
= 1 pt 
Applicant staff member does NOT Chair/Co-Chair a Committee or hold a Council seat = 0 pts </t>
  </si>
  <si>
    <r>
      <t xml:space="preserve">Coordinated Entry - </t>
    </r>
    <r>
      <rPr>
        <sz val="11"/>
        <color theme="1"/>
        <rFont val="Calibri"/>
        <family val="2"/>
        <scheme val="minor"/>
      </rPr>
      <t>How active is the applicant agency in helping households access the coordinated entry system?</t>
    </r>
  </si>
  <si>
    <t xml:space="preserve">HUD has stated that all homeless assistance organizations should be involved in the coordinated entry process by helping households access the system and receive referrals. </t>
  </si>
  <si>
    <t xml:space="preserve">Source: FY 2022 Coordinated Entry Audit Report: Access Point Table
Calc: Percent of households entered into Coordinated Entry by the applicant in comparison to all system entries
</t>
  </si>
  <si>
    <t xml:space="preserve">&gt; 10%  = 2 pts 
3%-10%  = 1 pt 
0%-2% = 0 pts </t>
  </si>
  <si>
    <t>Section 3. Total Score:</t>
  </si>
  <si>
    <t xml:space="preserve">Section 4. </t>
  </si>
  <si>
    <t>Coordinated Entry</t>
  </si>
  <si>
    <r>
      <t xml:space="preserve">Coordinated Entry Referrals/Matches: </t>
    </r>
    <r>
      <rPr>
        <sz val="11"/>
        <color rgb="FF000000"/>
        <rFont val="Calibri"/>
        <family val="2"/>
      </rPr>
      <t>% of Matches that were of the Highest Acuity Clients</t>
    </r>
  </si>
  <si>
    <t xml:space="preserve">HUD has stated that CoCs should be using an empirical process by which they rank people based on need and prioritize resources to those with the greatest need. The VI‐SPDAT is the tool our CoC has chosen for this task. </t>
  </si>
  <si>
    <t xml:space="preserve"> 14%+ = 3 pts 
9% ‐ 13% = 2 pts 
5% ‐ 8% = 1 pt 
up to 4% = 0 pts </t>
  </si>
  <si>
    <r>
      <t xml:space="preserve">Coordinated Entry Referrals/Matches: </t>
    </r>
    <r>
      <rPr>
        <sz val="11"/>
        <color rgb="FF000000"/>
        <rFont val="Calibri"/>
        <family val="2"/>
      </rPr>
      <t>% of Matches from the Coordinated Entry List</t>
    </r>
  </si>
  <si>
    <t xml:space="preserve">&gt; 10%  = 2 pts 
3%-10%  = 1.0 pt 
0%-2% = 0 pts </t>
  </si>
  <si>
    <t>Section 4. Total Score:</t>
  </si>
  <si>
    <t xml:space="preserve">Section 5. </t>
  </si>
  <si>
    <t>Project Performance (Outcomes (HMIS DATA))</t>
  </si>
  <si>
    <r>
      <t>OVERALL PROJECT PERFORMANCE-</t>
    </r>
    <r>
      <rPr>
        <sz val="11"/>
        <color rgb="FF000000"/>
        <rFont val="Calibri"/>
        <family val="2"/>
        <scheme val="minor"/>
      </rPr>
      <t xml:space="preserve"> Project Application describes how the project will help improve the performance of the community’s overall system, fills a gap/need within our system and move the community forward in achieving HUD and CoC priorities and goals to make homelessness rare, brief and non-recurring in our CoC. </t>
    </r>
  </si>
  <si>
    <t>Comprehensive project applications should address these components.</t>
  </si>
  <si>
    <t>Source &amp; Calc: Application printout from Esnaps. Using all application content, the project describes the needs of one or more of the identified priorities, goals and/or overall system performance</t>
  </si>
  <si>
    <t>Clearly describes = 5 pts
Somewhat describes = 3 pts
Does not or vaguely describes = 0 pts</t>
  </si>
  <si>
    <t>Did the project application address how mainstream health services, social services, and employment programs would be formally coordinated and integrated into the project?</t>
  </si>
  <si>
    <t>In accordance with HUD's Policy Priorities, CoC's should work closely with public and private healthcare organizations, PHA's, and local workforce development centers to maximize the use of resources available to end homelesssness.</t>
  </si>
  <si>
    <t>Source: Application printout from Esnaps. Using all application content and attachments, determine if the application formally addressed this coordination and integration into the project as evidenced by Memorandum(s) of Understanding/Agreement (MOU/MOA) with health service, social service, and employment service providers.</t>
  </si>
  <si>
    <t xml:space="preserve">Agency MOU/MOA with 4 or more health, social, and/or employment service providers = 4 pts
Agency MOU/MOA with 3 health, social, and/or employment service providers = 3 pts
Agency MOU/MOA with 2 health, social, and/or employment service providers = 2 pts 
Agency MOU/MOA with 1 health, social, or employment service providers = 1 pt 
No MOU/MOA exists between agency and health, social, or employment service providers = 0 pts 
</t>
  </si>
  <si>
    <r>
      <t xml:space="preserve">Housing First/Low Barrier: </t>
    </r>
    <r>
      <rPr>
        <sz val="11"/>
        <color rgb="FF000000"/>
        <rFont val="Calibri"/>
        <family val="2"/>
      </rPr>
      <t>To what extent is the project Housing First/Low Barrier?</t>
    </r>
  </si>
  <si>
    <t xml:space="preserve">HUD has expressly stated that programs need to follow a housing first/low barrier philosophy. </t>
  </si>
  <si>
    <t xml:space="preserve">Source and Calc: Completed 
Housing First/Low Barrier Questionnaire – Verify the score on the Questionnaire is correct and enter the total score (max 24 points) </t>
  </si>
  <si>
    <t>Maximum of 24 pts</t>
  </si>
  <si>
    <r>
      <t xml:space="preserve">Housing Stability:  </t>
    </r>
    <r>
      <rPr>
        <sz val="11"/>
        <color rgb="FF000000"/>
        <rFont val="Calibri"/>
        <family val="2"/>
      </rPr>
      <t>% of persons who remained in the PH project as of the end of the operating year or exited to a positive housing destination.</t>
    </r>
    <r>
      <rPr>
        <b/>
        <sz val="11"/>
        <color rgb="FF000000"/>
        <rFont val="Calibri"/>
        <family val="2"/>
      </rPr>
      <t xml:space="preserve"> </t>
    </r>
  </si>
  <si>
    <t xml:space="preserve">This is a standard HUD Measurement for Project Performance and System Performance </t>
  </si>
  <si>
    <t xml:space="preserve">90%+ = 5 pts 
80% ‐89% = 3 pts 
75% ‐ 79% = 1 pt 
&lt; 75% = 0 pts </t>
  </si>
  <si>
    <r>
      <rPr>
        <b/>
        <sz val="11"/>
        <color rgb="FF000000"/>
        <rFont val="Calibri"/>
        <family val="2"/>
      </rPr>
      <t xml:space="preserve">Length of Time to 
Housing: </t>
    </r>
    <r>
      <rPr>
        <sz val="11"/>
        <color rgb="FF000000"/>
        <rFont val="Calibri"/>
        <family val="2"/>
      </rPr>
      <t xml:space="preserve">Average number of days 
between Project 
Enrollment Date and Housing Move-in Date </t>
    </r>
  </si>
  <si>
    <t xml:space="preserve">Source: HUD APR Report
Calc: Enter the “Average length of time to housing” number of days from the “Total” column found on table 22c
</t>
  </si>
  <si>
    <t xml:space="preserve">&lt; 30 days = 3 pts 
31‐60 days = 2 pts 
61‐90 days = 1 pt 
91+ days = 0 pts </t>
  </si>
  <si>
    <t>f</t>
  </si>
  <si>
    <t xml:space="preserve">50% + = 5 pts 
40% ‐ 49% = 4 pts 
30% ‐ 39% = 3 pts 
20% ‐ 29% = 2 pts 
10% ‐ 19% = 1 pt 
&lt; 9% = 0 pts </t>
  </si>
  <si>
    <t>g</t>
  </si>
  <si>
    <t>h</t>
  </si>
  <si>
    <r>
      <t xml:space="preserve">Entered From: </t>
    </r>
    <r>
      <rPr>
        <sz val="11"/>
        <color rgb="FF000000"/>
        <rFont val="Calibri"/>
        <family val="2"/>
      </rPr>
      <t>% of Participants admitted directly from the street or other locations not meant for human habitation, Safe Haven or Emergency Shelters.</t>
    </r>
  </si>
  <si>
    <t>HUD emphasizes the Housing First philosophy and requires both PSH and RRH to assist persons directly from the street, emergency shelter, or Safe Haven as a best practice to reducing a person’s length of time spent homeless.</t>
  </si>
  <si>
    <t xml:space="preserve">Source: HUD APR Report 
Calc: From table 15. From the “Homeless Situations” column, add the numbers from the following rows: “Emergency shelter”, “Place not meant for human habitation”, and “Safe Haven.” Divide total figure by “Number of Adults (age 18 or over)” from table 5a, line 2.
</t>
  </si>
  <si>
    <t xml:space="preserve">
75% + = 3 pts 
65% ‐74% = 2 pts 
50% ‐ 64% = 1 pt
&lt; 49% = 0 pts </t>
  </si>
  <si>
    <t>i</t>
  </si>
  <si>
    <r>
      <t xml:space="preserve">Exits to Homelessness: </t>
    </r>
    <r>
      <rPr>
        <sz val="11"/>
        <color rgb="FF000000"/>
        <rFont val="Calibri"/>
        <family val="2"/>
      </rPr>
      <t>Less than 5% of program exits will be to another homeless destination</t>
    </r>
  </si>
  <si>
    <t xml:space="preserve">5% or less = 3 pts 
6% ‐ 10% = 2 pts 
11% ‐ 24% = 1 pt
&gt; 25% = 0 pts </t>
  </si>
  <si>
    <t>j</t>
  </si>
  <si>
    <r>
      <t xml:space="preserve">Non-cash Benefits - Annual: </t>
    </r>
    <r>
      <rPr>
        <sz val="11"/>
        <color rgb="FF000000"/>
        <rFont val="Calibri"/>
        <family val="2"/>
      </rPr>
      <t>% of households with non-cash benefits at annual assessment.</t>
    </r>
  </si>
  <si>
    <t xml:space="preserve">It is expected that projects help clients obtain/maintain benefits as a way of maintaining positive housing outcomes. </t>
  </si>
  <si>
    <t xml:space="preserve">85% + = 3 pts 
50% – 84% = 1 pt 
&lt;50% = 0 pts </t>
  </si>
  <si>
    <t>k</t>
  </si>
  <si>
    <r>
      <t xml:space="preserve">Non-cash Benefits - Exit: </t>
    </r>
    <r>
      <rPr>
        <sz val="11"/>
        <color rgb="FF000000"/>
        <rFont val="Calibri"/>
        <family val="2"/>
      </rPr>
      <t>% of households with non-cash benefits at program exit.</t>
    </r>
  </si>
  <si>
    <t>It is expected that projects help clients obtain/maintain benefits as a way of maintaining positive housing outcomes.</t>
  </si>
  <si>
    <t>Section 5. Total Score:</t>
  </si>
  <si>
    <t xml:space="preserve">Section 6. </t>
  </si>
  <si>
    <t>Project Populations (HMIS DATA)</t>
  </si>
  <si>
    <t>% of Chronically Homeless Persons Served</t>
  </si>
  <si>
    <t xml:space="preserve">Ending Chronic homelessness is a federal and local goal </t>
  </si>
  <si>
    <t xml:space="preserve">&gt; 50% = 1 pt 
26% ‐ 49% = 0.5 pts 
&lt; 25% = 0 pts </t>
  </si>
  <si>
    <t xml:space="preserve">% of Veterans Served </t>
  </si>
  <si>
    <t xml:space="preserve">Ending Veteran homelessness is a federal and local goal  </t>
  </si>
  <si>
    <t xml:space="preserve">Effectively ending UAY homelessness is a federal and local 
goal  </t>
  </si>
  <si>
    <t>% Parenting Youth Under the Age of 25 with Children Served</t>
  </si>
  <si>
    <t xml:space="preserve">Parenting youth is a sub‐population of UAY as well as families with children  </t>
  </si>
  <si>
    <t xml:space="preserve">Source: HUD APR Report - Table 5a
Calc: Divide Line 13 by Line 2 of 
Section 5a. </t>
  </si>
  <si>
    <t>% Persons Fleeing Domestic Violence</t>
  </si>
  <si>
    <t xml:space="preserve">Persons fleeing domestic violence are a population of 
concern in HUD and local goals  </t>
  </si>
  <si>
    <t xml:space="preserve">Participants are “hard to serve” as defined by no income at entry. </t>
  </si>
  <si>
    <t xml:space="preserve">Participants with no income at entry are considered harder to serve than those with income at program 
entry. </t>
  </si>
  <si>
    <t xml:space="preserve">50% + = 2 pts 
&lt; 50% = 0 pts </t>
  </si>
  <si>
    <t xml:space="preserve">Participants are “hard to serve” as defined by 2 or more physical/mental health conditions at entry. </t>
  </si>
  <si>
    <t xml:space="preserve">Participants with multiple physical/mental health conditions at entry are considered harder to serve than those with no or 1 condition at program entry. </t>
  </si>
  <si>
    <t>Section 6. Total Score:</t>
  </si>
  <si>
    <t xml:space="preserve">Section 7. </t>
  </si>
  <si>
    <t>HMIS Data Quality</t>
  </si>
  <si>
    <r>
      <t xml:space="preserve">Project's Data Quality: </t>
    </r>
    <r>
      <rPr>
        <sz val="11"/>
        <color rgb="FF000000"/>
        <rFont val="Calibri"/>
        <family val="2"/>
      </rPr>
      <t>Universal Data Elements:  Project Entry Date</t>
    </r>
  </si>
  <si>
    <t xml:space="preserve">HUD is utilizing HMIS data for community 
reporting (LSA, Sys. Performance 
Measures, CAPER, APR). A project's data completeness, accuracy, and timeliness impacts community data.
</t>
  </si>
  <si>
    <t xml:space="preserve">Source: HUD APR Report – 6b 
Calc: Enter “% of Error Rate” for “Project Start Date” from table 6b. 
</t>
  </si>
  <si>
    <t xml:space="preserve">0% = 2 pts 
1% ‐ 3% =  1 pt 
4% ‐ 10% =  0.5 pts 
11% or &gt; = 0 pts </t>
  </si>
  <si>
    <r>
      <t xml:space="preserve">Project's Data Quality: </t>
    </r>
    <r>
      <rPr>
        <sz val="11"/>
        <color rgb="FF000000"/>
        <rFont val="Calibri"/>
        <family val="2"/>
      </rPr>
      <t>Universal Data Elements: Relationship to Head of Household</t>
    </r>
  </si>
  <si>
    <t>Source: HUD APR Report – 6b 
Calc:  Enter “% of Error Rate” for “Relationship to Head of Household” from table 6b.</t>
  </si>
  <si>
    <r>
      <t xml:space="preserve">Project's Data Quality: </t>
    </r>
    <r>
      <rPr>
        <sz val="11"/>
        <color rgb="FF000000"/>
        <rFont val="Calibri"/>
        <family val="2"/>
      </rPr>
      <t>Universal Data Elements: Disabling Condition</t>
    </r>
  </si>
  <si>
    <t>Source: HUD APR Report – 6b 
Calc:  Enter “% of Error Rate” for “Disabling Condition” from table 6b.</t>
  </si>
  <si>
    <t xml:space="preserve">0% = 2 pts 
1% ‐ 3% =  1 pt
4% ‐ 10% =  0.5 pts 
11% or &gt; = 0 pts </t>
  </si>
  <si>
    <r>
      <t xml:space="preserve">Project's Data Quality: </t>
    </r>
    <r>
      <rPr>
        <sz val="11"/>
        <color rgb="FF000000"/>
        <rFont val="Calibri"/>
        <family val="2"/>
      </rPr>
      <t>Destination</t>
    </r>
  </si>
  <si>
    <t>Source: HUD APR Report - 6c
Calc:  Enter “% of Error Rate” for "Destination" from 6c.</t>
  </si>
  <si>
    <r>
      <t xml:space="preserve">Project's Data Quality: </t>
    </r>
    <r>
      <rPr>
        <sz val="11"/>
        <color rgb="FF000000"/>
        <rFont val="Calibri"/>
        <family val="2"/>
      </rPr>
      <t>Income at Entry</t>
    </r>
  </si>
  <si>
    <t>Source: HUD APR Report - 6c
Calc:  Enter “% of Error Rate” for "Income Sources at Start" from table 6c.</t>
  </si>
  <si>
    <r>
      <t xml:space="preserve">Project's Data Quality: </t>
    </r>
    <r>
      <rPr>
        <sz val="11"/>
        <color rgb="FF000000"/>
        <rFont val="Calibri"/>
        <family val="2"/>
      </rPr>
      <t xml:space="preserve">Income at Annual Assessment </t>
    </r>
  </si>
  <si>
    <t>Source: HUD APR Report - 6c
Calc:  Enter “% of Error Rate” for "Income Sources at Annual Assessment" from table 6c.</t>
  </si>
  <si>
    <r>
      <t xml:space="preserve">Project's Data Quality: </t>
    </r>
    <r>
      <rPr>
        <sz val="11"/>
        <color rgb="FF000000"/>
        <rFont val="Calibri"/>
        <family val="2"/>
      </rPr>
      <t>Income at Exit</t>
    </r>
  </si>
  <si>
    <t>Source: HUD APR Report - 6c
Calc:  Enter “% of Error Rate” for "Income Sources at Exit" from table 6c.</t>
  </si>
  <si>
    <r>
      <t xml:space="preserve">Project's Data Quality: </t>
    </r>
    <r>
      <rPr>
        <sz val="11"/>
        <color rgb="FF000000"/>
        <rFont val="Calibri"/>
        <family val="2"/>
      </rPr>
      <t>Chronic Homelessness</t>
    </r>
  </si>
  <si>
    <t>Source: HUD APR Report - 6d
Calc: Enter "% of records unable to calculate" from the "Total" row from table 6d.</t>
  </si>
  <si>
    <t>Section 7. Total Score:</t>
  </si>
  <si>
    <t>TOTAL SCORE (Sections 1-7):</t>
  </si>
  <si>
    <t xml:space="preserve">Section H. </t>
  </si>
  <si>
    <t>Bonus Question</t>
  </si>
  <si>
    <t>Section H. Total Bonus Score:</t>
  </si>
  <si>
    <t>Percent of Total Points Available Received (Total Score Divided by 123):</t>
  </si>
  <si>
    <t xml:space="preserve">BHC Score +  R&amp;R Avg. Score = </t>
  </si>
  <si>
    <t>Source: HUD APR Report
Calc: Divide “Total” of “Black or African American or African" from table 12a by line 2, "Total Number of Persons Served", from table 5a.</t>
  </si>
  <si>
    <t>Source: FY 2023 Coordinated Entry Audit Report: Agency Matches table, "% of Highest Acuity Matches" column
Calc: Review the applicant agency's "% of Highest Acuity Matches" to determine points</t>
  </si>
  <si>
    <t>Source: FY 2023 Coordinated Entry Audit Report: Agency Matches table, "% of Matches taken from Coordinated Entry List" column
Calc: Review the applicant agency's "% of Matches taken from Coordinated Entry List" to determine points</t>
  </si>
  <si>
    <t xml:space="preserve">Source: HUD APR Report
Calc: Add the total “Number of Stayers” from table 5a, line 9, to the Subtotal from the Total column on table 23c and divide by line 2 of table 5a
</t>
  </si>
  <si>
    <t>Source: HUD APR Report
Calc: Enter the percentage found in the cross section of the “Number of Adults with Any Income” row and the “Performance Measures: Percent of persons who accomplished this measure“ from table 19a1.</t>
  </si>
  <si>
    <t>Source: HUD APR Report
Calc: Enter the percentage found in the cross section of the “Number of Adults with Any Income” row and the “Performance Measures: Percent of persons who accomplished this measure“ from table 19a2.</t>
  </si>
  <si>
    <r>
      <t xml:space="preserve">Income Total:  </t>
    </r>
    <r>
      <rPr>
        <sz val="11"/>
        <color rgb="FF000000"/>
        <rFont val="Calibri"/>
        <family val="2"/>
      </rPr>
      <t xml:space="preserve">% of persons age 18 and older who </t>
    </r>
    <r>
      <rPr>
        <u/>
        <sz val="11"/>
        <color rgb="FF000000"/>
        <rFont val="Calibri"/>
        <family val="2"/>
      </rPr>
      <t>increased</t>
    </r>
    <r>
      <rPr>
        <sz val="11"/>
        <color rgb="FF000000"/>
        <rFont val="Calibri"/>
        <family val="2"/>
      </rPr>
      <t xml:space="preserve"> their </t>
    </r>
    <r>
      <rPr>
        <u/>
        <sz val="11"/>
        <color rgb="FF000000"/>
        <rFont val="Calibri"/>
        <family val="2"/>
      </rPr>
      <t>total income</t>
    </r>
    <r>
      <rPr>
        <sz val="11"/>
        <color rgb="FF000000"/>
        <rFont val="Calibri"/>
        <family val="2"/>
      </rPr>
      <t xml:space="preserve"> (from all sources) </t>
    </r>
    <r>
      <rPr>
        <u/>
        <sz val="11"/>
        <color rgb="FF000000"/>
        <rFont val="Calibri"/>
        <family val="2"/>
      </rPr>
      <t>from project start to latest status</t>
    </r>
    <r>
      <rPr>
        <sz val="11"/>
        <color rgb="FF000000"/>
        <rFont val="Calibri"/>
        <family val="2"/>
      </rPr>
      <t>.</t>
    </r>
  </si>
  <si>
    <r>
      <t xml:space="preserve">Income Total:  </t>
    </r>
    <r>
      <rPr>
        <sz val="11"/>
        <color rgb="FF000000"/>
        <rFont val="Calibri"/>
        <family val="2"/>
      </rPr>
      <t xml:space="preserve">% of persons age 18 and older who </t>
    </r>
    <r>
      <rPr>
        <u/>
        <sz val="11"/>
        <color rgb="FF000000"/>
        <rFont val="Calibri"/>
        <family val="2"/>
      </rPr>
      <t>increased</t>
    </r>
    <r>
      <rPr>
        <sz val="11"/>
        <color rgb="FF000000"/>
        <rFont val="Calibri"/>
        <family val="2"/>
      </rPr>
      <t xml:space="preserve"> their </t>
    </r>
    <r>
      <rPr>
        <u/>
        <sz val="11"/>
        <color rgb="FF000000"/>
        <rFont val="Calibri"/>
        <family val="2"/>
      </rPr>
      <t>total income</t>
    </r>
    <r>
      <rPr>
        <sz val="11"/>
        <color rgb="FF000000"/>
        <rFont val="Calibri"/>
        <family val="2"/>
      </rPr>
      <t xml:space="preserve"> (from all sources) </t>
    </r>
    <r>
      <rPr>
        <u/>
        <sz val="11"/>
        <color rgb="FF000000"/>
        <rFont val="Calibri"/>
        <family val="2"/>
      </rPr>
      <t>from project start to project exit</t>
    </r>
    <r>
      <rPr>
        <sz val="11"/>
        <color rgb="FF000000"/>
        <rFont val="Calibri"/>
        <family val="2"/>
      </rPr>
      <t>.</t>
    </r>
  </si>
  <si>
    <t xml:space="preserve">Source: HUD APR Report
Calc: From table 23c, in the “Other Destinations” section, obtain the "Percentage" of persons exiting to positive housing destinations from the bottommost cell of the "Total" column. Subtract this % from 100 to obtain the “Percentage” of those exiting to another homeless destination. 
</t>
  </si>
  <si>
    <t xml:space="preserve">Source: HUD APR Report
Calc: See Number in Row “1+ 
Sources” and Column “Benefit at 
Latest Annual Assessment for 
Stayers” from table 20b. Divide number by Line 15 from Section 5a. </t>
  </si>
  <si>
    <t xml:space="preserve">Source: HUD APR Report 
Calc: See Number in table 20b in row “1+ Sources” and column “Benefit at Exit for Leavers”. Divide number by Line 8 from Section 5a. </t>
  </si>
  <si>
    <t xml:space="preserve">Source: HUD APR Report - Table 5a
Calc: Divide Line 12 by Line 2 of Section 5a. </t>
  </si>
  <si>
    <t xml:space="preserve">Source: HUD APR Report - Table 5a
Calc: Divide Line 11 by Line 2 of 
Section 5a. </t>
  </si>
  <si>
    <t xml:space="preserve">% of Youth (Under the Age of 25) Served </t>
  </si>
  <si>
    <t xml:space="preserve">Source: HUD APR Report - Table 5a and 14b
Calc: Divide Total “Yes” in section 
14b by Line 2 of Section 5a. </t>
  </si>
  <si>
    <t xml:space="preserve">Source: HUD APR Report - Table 5a and 18
Calc: Take the number of “Adults with no Income” from the “Number of Adults at Start” Column and divide it by Line 2 of Section 5a. </t>
  </si>
  <si>
    <t xml:space="preserve">Source: HUD APR Report ‐ 13a2: 
Calc: In the “Total Persons” column on table 13a2, add the number in “2 conditions” and “3+ Conditions”. Divide this number by the “Total Persons” number shown in Section 13a2.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</si>
</sst>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2"/>
      <color theme="1"/>
      <name val="Calibri"/>
      <family val="2"/>
      <scheme val="minor"/>
    </font>
    <font>
      <sz val="11"/>
      <color theme="1"/>
      <name val="Calibri"/>
      <family val="2"/>
      <scheme val="minor"/>
    </font>
    <font>
      <b/>
      <sz val="16"/>
      <color theme="1"/>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b/>
      <sz val="36"/>
      <color theme="1"/>
      <name val="Calibri"/>
      <family val="2"/>
      <scheme val="minor"/>
    </font>
    <font>
      <b/>
      <sz val="18"/>
      <color theme="1"/>
      <name val="Calibri"/>
      <family val="2"/>
      <scheme val="minor"/>
    </font>
    <font>
      <b/>
      <sz val="11"/>
      <color rgb="FF000000"/>
      <name val="Calibri"/>
      <family val="2"/>
      <scheme val="minor"/>
    </font>
    <font>
      <sz val="11"/>
      <color rgb="FF000000"/>
      <name val="Calibri"/>
      <family val="2"/>
      <scheme val="minor"/>
    </font>
    <font>
      <b/>
      <sz val="11"/>
      <color rgb="FF000000"/>
      <name val="Calibri"/>
      <family val="2"/>
    </font>
    <font>
      <b/>
      <i/>
      <sz val="11"/>
      <color rgb="FF000000"/>
      <name val="Calibri"/>
      <family val="2"/>
      <scheme val="minor"/>
    </font>
    <font>
      <b/>
      <i/>
      <sz val="11"/>
      <color theme="1"/>
      <name val="Calibri"/>
      <family val="2"/>
      <scheme val="minor"/>
    </font>
    <font>
      <b/>
      <sz val="12"/>
      <color rgb="FF000000"/>
      <name val="Calibri"/>
      <family val="2"/>
      <scheme val="minor"/>
    </font>
    <font>
      <sz val="11"/>
      <color rgb="FF000000"/>
      <name val="Calibri"/>
      <family val="2"/>
    </font>
    <font>
      <b/>
      <sz val="11"/>
      <color rgb="FF444444"/>
      <name val="Calibri"/>
      <family val="2"/>
      <charset val="1"/>
    </font>
    <font>
      <sz val="11"/>
      <name val="Calibri"/>
      <family val="2"/>
      <charset val="1"/>
    </font>
    <font>
      <u/>
      <sz val="11"/>
      <color rgb="FF000000"/>
      <name val="Calibri"/>
      <family val="2"/>
    </font>
    <font>
      <sz val="16"/>
      <color theme="1"/>
      <name val="Calibri"/>
      <family val="2"/>
      <scheme val="minor"/>
    </font>
    <font>
      <sz val="16"/>
      <color theme="0"/>
      <name val="Calibri"/>
      <family val="2"/>
      <scheme val="minor"/>
    </font>
  </fonts>
  <fills count="13">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2" tint="-0.89999084444715716"/>
        <bgColor indexed="64"/>
      </patternFill>
    </fill>
    <fill>
      <patternFill patternType="solid">
        <fgColor theme="1"/>
        <bgColor indexed="64"/>
      </patternFill>
    </fill>
    <fill>
      <patternFill patternType="solid">
        <fgColor theme="0" tint="-0.14999847407452621"/>
        <bgColor indexed="64"/>
      </patternFill>
    </fill>
    <fill>
      <patternFill patternType="solid">
        <fgColor theme="2"/>
        <bgColor indexed="64"/>
      </patternFill>
    </fill>
    <fill>
      <patternFill patternType="solid">
        <fgColor theme="1" tint="0.34998626667073579"/>
        <bgColor indexed="64"/>
      </patternFill>
    </fill>
    <fill>
      <patternFill patternType="solid">
        <fgColor rgb="FF00B0F0"/>
        <bgColor indexed="64"/>
      </patternFill>
    </fill>
    <fill>
      <patternFill patternType="solid">
        <fgColor rgb="FF5B9BD5"/>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rgb="FF000000"/>
      </top>
      <bottom style="thin">
        <color indexed="64"/>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114">
    <xf numFmtId="0" fontId="0" fillId="0" borderId="0" xfId="0"/>
    <xf numFmtId="0" fontId="3" fillId="0" borderId="0" xfId="0" applyFont="1" applyAlignment="1">
      <alignment horizontal="right" vertical="center"/>
    </xf>
    <xf numFmtId="0" fontId="0" fillId="0" borderId="0" xfId="0" applyAlignment="1">
      <alignment vertical="center"/>
    </xf>
    <xf numFmtId="0" fontId="4" fillId="0" borderId="0" xfId="2" applyAlignment="1">
      <alignment vertical="center"/>
    </xf>
    <xf numFmtId="0" fontId="5" fillId="0" borderId="0" xfId="0" applyFont="1" applyAlignment="1">
      <alignment vertical="center" wrapText="1"/>
    </xf>
    <xf numFmtId="0" fontId="0" fillId="0" borderId="0" xfId="0" applyAlignment="1">
      <alignment wrapText="1"/>
    </xf>
    <xf numFmtId="0" fontId="3" fillId="0" borderId="1" xfId="0" applyFont="1" applyBorder="1" applyAlignment="1">
      <alignment horizontal="right" vertical="center"/>
    </xf>
    <xf numFmtId="0" fontId="0" fillId="0" borderId="1" xfId="0" applyBorder="1" applyAlignment="1">
      <alignment vertical="center"/>
    </xf>
    <xf numFmtId="0" fontId="6" fillId="0" borderId="1" xfId="0" applyFont="1" applyBorder="1" applyAlignment="1">
      <alignment horizontal="right" vertical="center"/>
    </xf>
    <xf numFmtId="0" fontId="7" fillId="0" borderId="4" xfId="0" applyFont="1" applyBorder="1" applyAlignment="1">
      <alignment vertical="center" wrapText="1"/>
    </xf>
    <xf numFmtId="0" fontId="5" fillId="2" borderId="4" xfId="0" applyFont="1" applyFill="1" applyBorder="1" applyAlignment="1">
      <alignment horizontal="center" vertical="center" textRotation="90"/>
    </xf>
    <xf numFmtId="0" fontId="5" fillId="3" borderId="4"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8" fillId="5" borderId="0" xfId="0" applyFont="1" applyFill="1" applyAlignment="1">
      <alignment horizontal="right"/>
    </xf>
    <xf numFmtId="0" fontId="8" fillId="5" borderId="1" xfId="0" applyFont="1" applyFill="1" applyBorder="1"/>
    <xf numFmtId="0" fontId="0" fillId="5" borderId="0" xfId="0" applyFill="1"/>
    <xf numFmtId="9" fontId="8" fillId="5" borderId="1" xfId="1" applyFont="1" applyFill="1" applyBorder="1" applyAlignment="1"/>
    <xf numFmtId="0" fontId="10"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9" fillId="2" borderId="2" xfId="0" applyFont="1" applyFill="1" applyBorder="1" applyAlignment="1">
      <alignment horizontal="center" vertical="center" wrapText="1"/>
    </xf>
    <xf numFmtId="0" fontId="11" fillId="0" borderId="4" xfId="0" applyFont="1" applyBorder="1" applyAlignment="1">
      <alignment vertical="center" wrapText="1"/>
    </xf>
    <xf numFmtId="0" fontId="0" fillId="0" borderId="4" xfId="0" applyBorder="1" applyAlignment="1">
      <alignment horizontal="center" vertical="center" wrapText="1"/>
    </xf>
    <xf numFmtId="0" fontId="12" fillId="0" borderId="7" xfId="0" applyFont="1" applyBorder="1" applyAlignment="1">
      <alignment horizontal="center" vertical="center" wrapText="1"/>
    </xf>
    <xf numFmtId="0" fontId="9" fillId="6" borderId="3" xfId="0" applyFont="1" applyFill="1" applyBorder="1" applyAlignment="1">
      <alignment horizontal="center" vertical="center" wrapText="1"/>
    </xf>
    <xf numFmtId="0" fontId="5" fillId="6" borderId="4"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9" fillId="3" borderId="3" xfId="0" applyFont="1" applyFill="1" applyBorder="1" applyAlignment="1">
      <alignment horizontal="center" vertical="center" wrapText="1"/>
    </xf>
    <xf numFmtId="0" fontId="5" fillId="3" borderId="4" xfId="0" applyFont="1" applyFill="1" applyBorder="1" applyAlignment="1">
      <alignment horizontal="center" vertical="center"/>
    </xf>
    <xf numFmtId="0" fontId="8" fillId="5" borderId="0" xfId="0" applyFont="1" applyFill="1"/>
    <xf numFmtId="9" fontId="8" fillId="5" borderId="0" xfId="1" applyFont="1" applyFill="1" applyAlignment="1"/>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13" fillId="0" borderId="7" xfId="0" applyFont="1" applyBorder="1" applyAlignment="1">
      <alignment horizontal="center" vertical="center"/>
    </xf>
    <xf numFmtId="0" fontId="9" fillId="0" borderId="4" xfId="0" applyFont="1" applyBorder="1" applyAlignment="1">
      <alignment horizontal="center" vertical="center"/>
    </xf>
    <xf numFmtId="0" fontId="5" fillId="7" borderId="2" xfId="0" applyFont="1" applyFill="1" applyBorder="1" applyAlignment="1">
      <alignment horizontal="center" vertical="center"/>
    </xf>
    <xf numFmtId="0" fontId="9" fillId="7" borderId="2" xfId="0" applyFont="1" applyFill="1" applyBorder="1" applyAlignment="1">
      <alignment horizontal="center" vertical="center" wrapText="1"/>
    </xf>
    <xf numFmtId="0" fontId="10" fillId="0" borderId="4" xfId="0" applyFont="1" applyBorder="1" applyAlignment="1">
      <alignment horizontal="left" vertical="center" wrapText="1"/>
    </xf>
    <xf numFmtId="0" fontId="9" fillId="0" borderId="8" xfId="0" applyFont="1" applyBorder="1" applyAlignment="1">
      <alignment horizontal="center" vertical="center" wrapText="1"/>
    </xf>
    <xf numFmtId="0" fontId="10" fillId="0" borderId="3" xfId="0" applyFont="1" applyBorder="1" applyAlignment="1">
      <alignment horizontal="left" vertical="center" wrapText="1" indent="1"/>
    </xf>
    <xf numFmtId="0" fontId="11" fillId="8" borderId="4" xfId="0" applyFont="1" applyFill="1" applyBorder="1" applyAlignment="1">
      <alignment horizontal="center" vertical="center" wrapText="1"/>
    </xf>
    <xf numFmtId="0" fontId="9" fillId="0" borderId="0" xfId="0" applyFont="1" applyAlignment="1">
      <alignment horizontal="center" vertical="center" wrapText="1"/>
    </xf>
    <xf numFmtId="0" fontId="5" fillId="7" borderId="4"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9" fillId="0" borderId="3"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3"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7" xfId="0" applyFont="1" applyBorder="1" applyAlignment="1">
      <alignment horizontal="center" vertical="center"/>
    </xf>
    <xf numFmtId="0" fontId="5" fillId="5" borderId="9" xfId="0" applyFont="1" applyFill="1" applyBorder="1" applyAlignment="1">
      <alignment horizontal="center" vertical="center"/>
    </xf>
    <xf numFmtId="0" fontId="5" fillId="6" borderId="2" xfId="0" applyFont="1" applyFill="1" applyBorder="1" applyAlignment="1">
      <alignment horizontal="center" vertical="center"/>
    </xf>
    <xf numFmtId="0" fontId="9" fillId="7" borderId="4" xfId="0" applyFont="1" applyFill="1" applyBorder="1" applyAlignment="1">
      <alignment horizontal="center" vertical="center" wrapText="1"/>
    </xf>
    <xf numFmtId="0" fontId="16" fillId="0" borderId="4" xfId="0" applyFont="1" applyBorder="1" applyAlignment="1">
      <alignment horizontal="left" vertical="center" wrapText="1"/>
    </xf>
    <xf numFmtId="0" fontId="17" fillId="0" borderId="4" xfId="0" applyFont="1" applyBorder="1" applyAlignment="1">
      <alignment horizontal="center" vertical="center" wrapText="1"/>
    </xf>
    <xf numFmtId="0" fontId="9" fillId="7"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5" fillId="3" borderId="3" xfId="0" applyFont="1" applyFill="1" applyBorder="1" applyAlignment="1">
      <alignment horizontal="center" vertical="center"/>
    </xf>
    <xf numFmtId="0" fontId="9" fillId="9" borderId="4" xfId="0" applyFont="1" applyFill="1" applyBorder="1" applyAlignment="1">
      <alignment horizontal="center" vertical="center" wrapText="1"/>
    </xf>
    <xf numFmtId="0" fontId="11" fillId="0" borderId="4" xfId="0" applyFont="1" applyBorder="1" applyAlignment="1">
      <alignment vertical="center"/>
    </xf>
    <xf numFmtId="0" fontId="5" fillId="0" borderId="4" xfId="0" applyFont="1" applyBorder="1" applyAlignment="1">
      <alignment horizontal="center" vertical="center"/>
    </xf>
    <xf numFmtId="0" fontId="11" fillId="0" borderId="8" xfId="0" applyFont="1" applyBorder="1" applyAlignment="1">
      <alignment vertical="center"/>
    </xf>
    <xf numFmtId="0" fontId="10" fillId="0" borderId="8" xfId="0" applyFont="1" applyBorder="1" applyAlignment="1">
      <alignment horizontal="center" vertical="center" wrapText="1"/>
    </xf>
    <xf numFmtId="0" fontId="0" fillId="0" borderId="8" xfId="0" applyBorder="1" applyAlignment="1">
      <alignment horizontal="center" vertical="center" wrapText="1"/>
    </xf>
    <xf numFmtId="0" fontId="5" fillId="2" borderId="10" xfId="0" applyFont="1" applyFill="1" applyBorder="1" applyAlignment="1">
      <alignment horizontal="center" vertical="center"/>
    </xf>
    <xf numFmtId="0" fontId="5" fillId="0" borderId="8" xfId="0" applyFont="1" applyBorder="1" applyAlignment="1">
      <alignment horizontal="center" vertical="center"/>
    </xf>
    <xf numFmtId="0" fontId="5" fillId="7" borderId="10" xfId="0" applyFont="1" applyFill="1" applyBorder="1" applyAlignment="1">
      <alignment horizontal="center" vertical="center"/>
    </xf>
    <xf numFmtId="0" fontId="5" fillId="5" borderId="4" xfId="0" applyFont="1" applyFill="1" applyBorder="1" applyAlignment="1">
      <alignment horizontal="center" vertical="center"/>
    </xf>
    <xf numFmtId="0" fontId="5" fillId="7" borderId="4" xfId="0" applyFont="1" applyFill="1" applyBorder="1" applyAlignment="1">
      <alignment horizontal="center" vertical="center"/>
    </xf>
    <xf numFmtId="0" fontId="5" fillId="2" borderId="2" xfId="0" applyFont="1" applyFill="1" applyBorder="1" applyAlignment="1">
      <alignment horizontal="center" vertical="center" wrapText="1"/>
    </xf>
    <xf numFmtId="0" fontId="19" fillId="0" borderId="0" xfId="0" applyFont="1"/>
    <xf numFmtId="0" fontId="3" fillId="2" borderId="2" xfId="0" applyFont="1" applyFill="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7"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3" borderId="4" xfId="0" applyFont="1" applyFill="1" applyBorder="1" applyAlignment="1">
      <alignment horizontal="center" vertical="center" wrapText="1"/>
    </xf>
    <xf numFmtId="9" fontId="20" fillId="10" borderId="10" xfId="0" applyNumberFormat="1" applyFont="1" applyFill="1" applyBorder="1" applyAlignment="1">
      <alignment horizontal="center" vertical="center" wrapText="1"/>
    </xf>
    <xf numFmtId="9" fontId="0" fillId="0" borderId="7" xfId="1" applyFont="1" applyFill="1" applyBorder="1" applyAlignment="1">
      <alignment horizontal="center" vertical="center" wrapText="1"/>
    </xf>
    <xf numFmtId="9" fontId="20" fillId="10" borderId="4" xfId="1" applyFont="1" applyFill="1" applyBorder="1" applyAlignment="1">
      <alignment horizontal="center" vertical="center" wrapText="1"/>
    </xf>
    <xf numFmtId="0" fontId="0" fillId="0" borderId="0" xfId="0" applyAlignment="1">
      <alignment horizontal="center" vertical="center"/>
    </xf>
    <xf numFmtId="164" fontId="3" fillId="12" borderId="2" xfId="0" applyNumberFormat="1"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15" fillId="0" borderId="4" xfId="0" applyFont="1" applyBorder="1" applyAlignment="1">
      <alignment vertical="center" wrapText="1"/>
    </xf>
    <xf numFmtId="0" fontId="9" fillId="2" borderId="12" xfId="0" applyFont="1" applyFill="1" applyBorder="1" applyAlignment="1">
      <alignment horizontal="center" vertical="center" wrapText="1"/>
    </xf>
    <xf numFmtId="0" fontId="1" fillId="2" borderId="4" xfId="0" applyFont="1" applyFill="1" applyBorder="1" applyAlignment="1">
      <alignment horizontal="right" vertical="center"/>
    </xf>
    <xf numFmtId="0" fontId="4" fillId="0" borderId="0" xfId="2" applyAlignment="1">
      <alignment horizontal="center" vertical="center"/>
    </xf>
    <xf numFmtId="0" fontId="0" fillId="0" borderId="0" xfId="0"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 fillId="3" borderId="4" xfId="0" applyFont="1" applyFill="1" applyBorder="1" applyAlignment="1">
      <alignment horizontal="right" vertical="center" wrapText="1"/>
    </xf>
    <xf numFmtId="0" fontId="14" fillId="2" borderId="4" xfId="0" applyFont="1" applyFill="1" applyBorder="1" applyAlignment="1">
      <alignment horizontal="right" vertical="center" wrapText="1"/>
    </xf>
    <xf numFmtId="0" fontId="1" fillId="2" borderId="4" xfId="0" applyFont="1" applyFill="1" applyBorder="1" applyAlignment="1">
      <alignment horizontal="right" vertical="center" wrapText="1"/>
    </xf>
    <xf numFmtId="0" fontId="20" fillId="10" borderId="4" xfId="0" applyFont="1" applyFill="1" applyBorder="1" applyAlignment="1">
      <alignment horizontal="right" vertical="center"/>
    </xf>
    <xf numFmtId="0" fontId="3" fillId="11" borderId="2" xfId="0" applyFont="1" applyFill="1" applyBorder="1" applyAlignment="1">
      <alignment horizontal="right" vertical="center"/>
    </xf>
    <xf numFmtId="0" fontId="3" fillId="11" borderId="11" xfId="0" applyFont="1" applyFill="1" applyBorder="1" applyAlignment="1">
      <alignment horizontal="right" vertical="center"/>
    </xf>
    <xf numFmtId="0" fontId="8" fillId="2" borderId="4" xfId="0" applyFont="1" applyFill="1" applyBorder="1" applyAlignment="1">
      <alignment horizontal="left" vertical="center" wrapText="1"/>
    </xf>
    <xf numFmtId="0" fontId="3" fillId="2" borderId="4" xfId="0" applyFont="1" applyFill="1" applyBorder="1" applyAlignment="1">
      <alignment horizontal="right" vertical="center"/>
    </xf>
    <xf numFmtId="0" fontId="3" fillId="2" borderId="4" xfId="0" applyFont="1" applyFill="1" applyBorder="1" applyAlignment="1">
      <alignment horizontal="righ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1A3CB-6B63-DA46-AB25-2911B033AF5C}">
  <sheetPr>
    <pageSetUpPr fitToPage="1"/>
  </sheetPr>
  <dimension ref="A1:J69"/>
  <sheetViews>
    <sheetView tabSelected="1" zoomScale="83" zoomScaleNormal="83" workbookViewId="0">
      <selection sqref="A1:J60"/>
    </sheetView>
  </sheetViews>
  <sheetFormatPr baseColWidth="10" defaultColWidth="11.5" defaultRowHeight="15" x14ac:dyDescent="0.2"/>
  <cols>
    <col min="1" max="1" width="14.83203125" bestFit="1" customWidth="1"/>
    <col min="2" max="2" width="33.6640625" style="2" customWidth="1"/>
    <col min="3" max="3" width="38.5" style="93" customWidth="1"/>
    <col min="4" max="4" width="33.83203125" style="93" customWidth="1"/>
    <col min="5" max="5" width="22.1640625" style="93" customWidth="1"/>
    <col min="6" max="6" width="7.83203125" style="93" bestFit="1" customWidth="1"/>
    <col min="7" max="7" width="3" style="93" customWidth="1"/>
    <col min="8" max="8" width="6" style="93" customWidth="1"/>
    <col min="9" max="9" width="7.6640625" style="93" customWidth="1"/>
    <col min="10" max="10" width="6.33203125" style="93" customWidth="1"/>
  </cols>
  <sheetData>
    <row r="1" spans="1:10" ht="61.5" customHeight="1" x14ac:dyDescent="0.2">
      <c r="B1" s="1" t="s">
        <v>0</v>
      </c>
      <c r="C1" s="101"/>
      <c r="D1" s="102"/>
      <c r="E1" s="2"/>
      <c r="F1" s="3"/>
      <c r="G1" s="2"/>
      <c r="H1" s="4"/>
      <c r="I1" s="4"/>
      <c r="J1"/>
    </row>
    <row r="2" spans="1:10" s="5" customFormat="1" ht="31" customHeight="1" x14ac:dyDescent="0.2">
      <c r="B2" s="6" t="s">
        <v>1</v>
      </c>
      <c r="C2" s="7"/>
      <c r="D2" s="8" t="s">
        <v>2</v>
      </c>
      <c r="E2" s="7"/>
      <c r="F2" s="7"/>
      <c r="G2" s="2"/>
      <c r="H2" s="4"/>
      <c r="I2" s="4"/>
    </row>
    <row r="3" spans="1:10" ht="72" customHeight="1" x14ac:dyDescent="0.2">
      <c r="B3" s="103" t="s">
        <v>3</v>
      </c>
      <c r="C3" s="104"/>
      <c r="D3" s="9"/>
      <c r="E3" s="9"/>
      <c r="F3" s="10" t="s">
        <v>4</v>
      </c>
      <c r="G3" s="2"/>
      <c r="H3" s="11" t="s">
        <v>5</v>
      </c>
      <c r="I3" s="11" t="s">
        <v>6</v>
      </c>
      <c r="J3" s="12" t="s">
        <v>7</v>
      </c>
    </row>
    <row r="4" spans="1:10" s="15" customFormat="1" ht="45.75" customHeight="1" x14ac:dyDescent="0.3">
      <c r="A4" s="13" t="s">
        <v>8</v>
      </c>
      <c r="B4" s="14" t="s">
        <v>9</v>
      </c>
      <c r="D4" s="14"/>
      <c r="E4" s="16">
        <f>F10/F60</f>
        <v>0.10569105691056911</v>
      </c>
      <c r="F4" s="14"/>
      <c r="G4" s="14"/>
      <c r="H4" s="14"/>
      <c r="I4" s="14"/>
      <c r="J4" s="14"/>
    </row>
    <row r="5" spans="1:10" ht="192" x14ac:dyDescent="0.2">
      <c r="A5" s="1" t="s">
        <v>10</v>
      </c>
      <c r="B5" s="21" t="s">
        <v>11</v>
      </c>
      <c r="C5" s="17" t="s">
        <v>12</v>
      </c>
      <c r="D5" s="17" t="s">
        <v>13</v>
      </c>
      <c r="E5" s="22" t="s">
        <v>14</v>
      </c>
      <c r="F5" s="19">
        <v>2</v>
      </c>
      <c r="G5" s="20"/>
      <c r="H5" s="18"/>
      <c r="I5" s="18"/>
      <c r="J5" s="95"/>
    </row>
    <row r="6" spans="1:10" ht="96" x14ac:dyDescent="0.2">
      <c r="A6" s="1" t="s">
        <v>15</v>
      </c>
      <c r="B6" s="21" t="s">
        <v>16</v>
      </c>
      <c r="C6" s="17" t="s">
        <v>17</v>
      </c>
      <c r="D6" s="17" t="s">
        <v>18</v>
      </c>
      <c r="E6" s="22" t="s">
        <v>19</v>
      </c>
      <c r="F6" s="23">
        <v>2</v>
      </c>
      <c r="G6" s="20"/>
      <c r="H6" s="22"/>
      <c r="I6" s="22"/>
      <c r="J6" s="95"/>
    </row>
    <row r="7" spans="1:10" ht="96" x14ac:dyDescent="0.2">
      <c r="A7" s="1" t="s">
        <v>20</v>
      </c>
      <c r="B7" s="21" t="s">
        <v>21</v>
      </c>
      <c r="C7" s="17" t="s">
        <v>22</v>
      </c>
      <c r="D7" s="17" t="s">
        <v>23</v>
      </c>
      <c r="E7" s="22" t="s">
        <v>24</v>
      </c>
      <c r="F7" s="23">
        <v>3</v>
      </c>
      <c r="G7" s="20"/>
      <c r="H7" s="22"/>
      <c r="I7" s="22"/>
      <c r="J7" s="95"/>
    </row>
    <row r="8" spans="1:10" ht="112" x14ac:dyDescent="0.2">
      <c r="A8" s="1" t="s">
        <v>25</v>
      </c>
      <c r="B8" s="21" t="s">
        <v>26</v>
      </c>
      <c r="C8" s="17" t="s">
        <v>27</v>
      </c>
      <c r="D8" s="17" t="s">
        <v>28</v>
      </c>
      <c r="E8" s="22" t="s">
        <v>29</v>
      </c>
      <c r="F8" s="23">
        <v>1</v>
      </c>
      <c r="G8" s="20"/>
      <c r="H8" s="22"/>
      <c r="I8" s="22"/>
      <c r="J8" s="95"/>
    </row>
    <row r="9" spans="1:10" ht="128" customHeight="1" x14ac:dyDescent="0.2">
      <c r="A9" s="1" t="s">
        <v>30</v>
      </c>
      <c r="B9" s="24" t="s">
        <v>31</v>
      </c>
      <c r="C9" s="25" t="s">
        <v>32</v>
      </c>
      <c r="D9" s="17" t="s">
        <v>33</v>
      </c>
      <c r="E9" s="22" t="s">
        <v>34</v>
      </c>
      <c r="F9" s="23">
        <v>5</v>
      </c>
      <c r="G9" s="26"/>
      <c r="H9" s="27"/>
      <c r="I9" s="28"/>
      <c r="J9" s="96"/>
    </row>
    <row r="10" spans="1:10" ht="16" x14ac:dyDescent="0.2">
      <c r="B10" s="105" t="s">
        <v>35</v>
      </c>
      <c r="C10" s="105"/>
      <c r="D10" s="105"/>
      <c r="E10" s="105"/>
      <c r="F10" s="30">
        <f>SUM(F5:F9)</f>
        <v>13</v>
      </c>
      <c r="G10" s="31"/>
      <c r="H10" s="32">
        <f>SUM(H5:H9)</f>
        <v>0</v>
      </c>
      <c r="I10" s="33">
        <f>SUM(I5:I9)</f>
        <v>0</v>
      </c>
      <c r="J10" s="54">
        <f t="shared" ref="J10" si="0">J9</f>
        <v>0</v>
      </c>
    </row>
    <row r="11" spans="1:10" s="15" customFormat="1" ht="45.75" customHeight="1" x14ac:dyDescent="0.3">
      <c r="A11" s="13" t="s">
        <v>36</v>
      </c>
      <c r="B11" s="34" t="s">
        <v>37</v>
      </c>
      <c r="C11" s="34"/>
      <c r="D11" s="34"/>
      <c r="E11" s="35">
        <f>F18/123</f>
        <v>0.11382113821138211</v>
      </c>
      <c r="F11" s="34"/>
      <c r="G11" s="34"/>
      <c r="H11" s="34"/>
      <c r="I11" s="34"/>
      <c r="J11" s="34"/>
    </row>
    <row r="12" spans="1:10" ht="80" x14ac:dyDescent="0.2">
      <c r="A12" s="1" t="s">
        <v>10</v>
      </c>
      <c r="B12" s="36" t="s">
        <v>38</v>
      </c>
      <c r="C12" s="25" t="s">
        <v>39</v>
      </c>
      <c r="D12" s="25" t="s">
        <v>40</v>
      </c>
      <c r="E12" s="37" t="s">
        <v>41</v>
      </c>
      <c r="F12" s="23">
        <v>2</v>
      </c>
      <c r="G12" s="38"/>
      <c r="H12" s="39"/>
      <c r="I12" s="39"/>
      <c r="J12" s="40"/>
    </row>
    <row r="13" spans="1:10" ht="144" x14ac:dyDescent="0.2">
      <c r="A13" s="1" t="s">
        <v>15</v>
      </c>
      <c r="B13" s="21" t="s">
        <v>42</v>
      </c>
      <c r="C13" s="25" t="s">
        <v>39</v>
      </c>
      <c r="D13" s="17" t="s">
        <v>165</v>
      </c>
      <c r="E13" s="22" t="s">
        <v>43</v>
      </c>
      <c r="F13" s="23">
        <v>3</v>
      </c>
      <c r="G13" s="20"/>
      <c r="H13" s="22"/>
      <c r="I13" s="22"/>
      <c r="J13" s="41"/>
    </row>
    <row r="14" spans="1:10" ht="112" x14ac:dyDescent="0.2">
      <c r="A14" s="1" t="s">
        <v>20</v>
      </c>
      <c r="B14" s="21" t="s">
        <v>44</v>
      </c>
      <c r="C14" s="17" t="s">
        <v>45</v>
      </c>
      <c r="D14" s="42" t="s">
        <v>46</v>
      </c>
      <c r="E14" s="22" t="s">
        <v>47</v>
      </c>
      <c r="F14" s="23">
        <v>3</v>
      </c>
      <c r="G14" s="20"/>
      <c r="H14" s="43"/>
      <c r="I14" s="43"/>
      <c r="J14" s="41"/>
    </row>
    <row r="15" spans="1:10" ht="112" x14ac:dyDescent="0.2">
      <c r="A15" s="1" t="s">
        <v>25</v>
      </c>
      <c r="B15" s="21" t="s">
        <v>48</v>
      </c>
      <c r="C15" s="17" t="s">
        <v>49</v>
      </c>
      <c r="D15" s="42" t="s">
        <v>50</v>
      </c>
      <c r="E15" s="22" t="s">
        <v>51</v>
      </c>
      <c r="F15" s="23">
        <v>3</v>
      </c>
      <c r="G15" s="20"/>
      <c r="H15" s="22"/>
      <c r="I15" s="22"/>
      <c r="J15" s="41"/>
    </row>
    <row r="16" spans="1:10" ht="320" x14ac:dyDescent="0.2">
      <c r="A16" s="1" t="s">
        <v>30</v>
      </c>
      <c r="B16" s="21" t="s">
        <v>52</v>
      </c>
      <c r="C16" s="44" t="s">
        <v>53</v>
      </c>
      <c r="D16" s="42" t="s">
        <v>54</v>
      </c>
      <c r="E16" s="17" t="s">
        <v>55</v>
      </c>
      <c r="F16" s="45">
        <v>3</v>
      </c>
      <c r="G16" s="46"/>
      <c r="H16" s="47"/>
      <c r="I16" s="47"/>
      <c r="J16" s="48"/>
    </row>
    <row r="17" spans="1:10" ht="21" x14ac:dyDescent="0.2">
      <c r="A17" s="1"/>
      <c r="B17" s="21"/>
      <c r="C17" s="17"/>
      <c r="D17" s="42"/>
      <c r="E17" s="22"/>
      <c r="F17" s="23"/>
      <c r="G17" s="20"/>
      <c r="H17" s="49"/>
      <c r="I17" s="22"/>
      <c r="J17" s="41"/>
    </row>
    <row r="18" spans="1:10" ht="16" x14ac:dyDescent="0.2">
      <c r="B18" s="106" t="s">
        <v>56</v>
      </c>
      <c r="C18" s="106"/>
      <c r="D18" s="106"/>
      <c r="E18" s="106"/>
      <c r="F18" s="23">
        <f>SUM(F12:F16)</f>
        <v>14</v>
      </c>
      <c r="G18" s="20"/>
      <c r="H18" s="32">
        <f>SUM(H12:H15)</f>
        <v>0</v>
      </c>
      <c r="I18" s="33">
        <f>SUM(I12:I15)</f>
        <v>0</v>
      </c>
      <c r="J18" s="41"/>
    </row>
    <row r="19" spans="1:10" s="15" customFormat="1" ht="30.5" customHeight="1" x14ac:dyDescent="0.3">
      <c r="A19" s="13" t="s">
        <v>57</v>
      </c>
      <c r="B19" s="34" t="s">
        <v>58</v>
      </c>
      <c r="D19" s="34"/>
      <c r="E19" s="35">
        <f>F23/F60</f>
        <v>3.2520325203252036E-2</v>
      </c>
      <c r="F19" s="34"/>
      <c r="G19" s="34"/>
      <c r="H19" s="34"/>
      <c r="I19" s="34"/>
      <c r="J19" s="34"/>
    </row>
    <row r="20" spans="1:10" ht="122.5" customHeight="1" x14ac:dyDescent="0.2">
      <c r="A20" s="1" t="s">
        <v>10</v>
      </c>
      <c r="B20" s="36" t="s">
        <v>59</v>
      </c>
      <c r="C20" s="25" t="s">
        <v>60</v>
      </c>
      <c r="D20" s="25" t="s">
        <v>61</v>
      </c>
      <c r="E20" s="37" t="s">
        <v>62</v>
      </c>
      <c r="F20" s="50">
        <v>1</v>
      </c>
      <c r="G20" s="31"/>
      <c r="H20" s="37"/>
      <c r="I20" s="37"/>
      <c r="J20" s="51"/>
    </row>
    <row r="21" spans="1:10" ht="160" x14ac:dyDescent="0.2">
      <c r="A21" s="1" t="s">
        <v>15</v>
      </c>
      <c r="B21" s="97" t="s">
        <v>63</v>
      </c>
      <c r="C21" s="25" t="s">
        <v>60</v>
      </c>
      <c r="D21" s="25" t="s">
        <v>64</v>
      </c>
      <c r="E21" s="37" t="s">
        <v>65</v>
      </c>
      <c r="F21" s="50">
        <v>1</v>
      </c>
      <c r="G21" s="31"/>
      <c r="H21" s="37"/>
      <c r="I21" s="37"/>
      <c r="J21" s="51"/>
    </row>
    <row r="22" spans="1:10" ht="120" customHeight="1" x14ac:dyDescent="0.2">
      <c r="A22" s="1" t="s">
        <v>20</v>
      </c>
      <c r="B22" s="36" t="s">
        <v>66</v>
      </c>
      <c r="C22" s="25" t="s">
        <v>67</v>
      </c>
      <c r="D22" s="25" t="s">
        <v>68</v>
      </c>
      <c r="E22" s="22" t="s">
        <v>69</v>
      </c>
      <c r="F22" s="52">
        <v>2</v>
      </c>
      <c r="G22" s="31"/>
      <c r="H22" s="53"/>
      <c r="I22" s="53"/>
      <c r="J22" s="51"/>
    </row>
    <row r="23" spans="1:10" ht="16" x14ac:dyDescent="0.2">
      <c r="B23" s="107" t="s">
        <v>70</v>
      </c>
      <c r="C23" s="107"/>
      <c r="D23" s="107"/>
      <c r="E23" s="107"/>
      <c r="F23" s="52">
        <f>SUM(F20:F22)</f>
        <v>4</v>
      </c>
      <c r="G23" s="31"/>
      <c r="H23" s="54">
        <f>SUM(H20:H22)</f>
        <v>0</v>
      </c>
      <c r="I23" s="33">
        <f>SUM(I20:I22)</f>
        <v>0</v>
      </c>
      <c r="J23" s="51"/>
    </row>
    <row r="24" spans="1:10" s="15" customFormat="1" ht="45.75" customHeight="1" x14ac:dyDescent="0.3">
      <c r="A24" s="13" t="s">
        <v>71</v>
      </c>
      <c r="B24" s="34" t="s">
        <v>72</v>
      </c>
      <c r="C24" s="34"/>
      <c r="D24" s="34"/>
      <c r="E24" s="35">
        <f>F27/123</f>
        <v>3.2520325203252036E-2</v>
      </c>
      <c r="F24" s="34"/>
      <c r="G24" s="34"/>
      <c r="H24" s="34"/>
      <c r="I24" s="34"/>
      <c r="J24" s="34"/>
    </row>
    <row r="25" spans="1:10" ht="143.5" customHeight="1" x14ac:dyDescent="0.2">
      <c r="A25" s="1" t="s">
        <v>10</v>
      </c>
      <c r="B25" s="24" t="s">
        <v>73</v>
      </c>
      <c r="C25" s="25" t="s">
        <v>74</v>
      </c>
      <c r="D25" s="25" t="s">
        <v>166</v>
      </c>
      <c r="E25" s="37" t="s">
        <v>75</v>
      </c>
      <c r="F25" s="55">
        <v>2</v>
      </c>
      <c r="G25" s="31"/>
      <c r="H25" s="56"/>
      <c r="I25" s="56"/>
      <c r="J25" s="47"/>
    </row>
    <row r="26" spans="1:10" ht="128" x14ac:dyDescent="0.2">
      <c r="A26" s="1" t="s">
        <v>15</v>
      </c>
      <c r="B26" s="24" t="s">
        <v>76</v>
      </c>
      <c r="C26" s="25" t="s">
        <v>74</v>
      </c>
      <c r="D26" s="25" t="s">
        <v>167</v>
      </c>
      <c r="E26" s="22" t="s">
        <v>77</v>
      </c>
      <c r="F26" s="23">
        <v>2</v>
      </c>
      <c r="G26" s="31"/>
      <c r="H26" s="57"/>
      <c r="I26" s="57"/>
      <c r="J26" s="58"/>
    </row>
    <row r="27" spans="1:10" ht="16" x14ac:dyDescent="0.2">
      <c r="B27" s="100" t="s">
        <v>78</v>
      </c>
      <c r="C27" s="100"/>
      <c r="D27" s="100"/>
      <c r="E27" s="100"/>
      <c r="F27" s="59">
        <f>SUM(F25:F26)</f>
        <v>4</v>
      </c>
      <c r="G27" s="60"/>
      <c r="H27" s="61">
        <f>SUM(H25:H26)</f>
        <v>0</v>
      </c>
      <c r="I27" s="33">
        <f>SUM(I25:I26)</f>
        <v>0</v>
      </c>
      <c r="J27" s="62"/>
    </row>
    <row r="28" spans="1:10" s="15" customFormat="1" ht="45.75" customHeight="1" x14ac:dyDescent="0.3">
      <c r="A28" s="13" t="s">
        <v>79</v>
      </c>
      <c r="B28" s="34" t="s">
        <v>80</v>
      </c>
      <c r="C28" s="34"/>
      <c r="D28" s="34"/>
      <c r="E28" s="35">
        <f>F40/123</f>
        <v>0.51219512195121952</v>
      </c>
      <c r="F28" s="34"/>
      <c r="G28" s="34"/>
      <c r="H28" s="34"/>
      <c r="I28" s="34"/>
      <c r="J28" s="34"/>
    </row>
    <row r="29" spans="1:10" ht="248.25" customHeight="1" x14ac:dyDescent="0.2">
      <c r="A29" s="1" t="s">
        <v>10</v>
      </c>
      <c r="B29" s="21" t="s">
        <v>81</v>
      </c>
      <c r="C29" s="25" t="s">
        <v>82</v>
      </c>
      <c r="D29" s="17" t="s">
        <v>83</v>
      </c>
      <c r="E29" s="22" t="s">
        <v>84</v>
      </c>
      <c r="F29" s="52">
        <v>5</v>
      </c>
      <c r="G29" s="46"/>
      <c r="H29" s="63"/>
      <c r="I29" s="63"/>
      <c r="J29" s="29"/>
    </row>
    <row r="30" spans="1:10" ht="370.5" customHeight="1" x14ac:dyDescent="0.2">
      <c r="A30" s="1" t="s">
        <v>15</v>
      </c>
      <c r="B30" s="64" t="s">
        <v>85</v>
      </c>
      <c r="C30" s="25" t="s">
        <v>86</v>
      </c>
      <c r="D30" s="65" t="s">
        <v>87</v>
      </c>
      <c r="E30" s="37" t="s">
        <v>88</v>
      </c>
      <c r="F30" s="52">
        <v>4</v>
      </c>
      <c r="G30" s="31"/>
      <c r="H30" s="37"/>
      <c r="I30" s="37"/>
      <c r="J30" s="47"/>
    </row>
    <row r="31" spans="1:10" ht="80" x14ac:dyDescent="0.2">
      <c r="A31" s="1" t="s">
        <v>20</v>
      </c>
      <c r="B31" s="24" t="s">
        <v>89</v>
      </c>
      <c r="C31" s="17" t="s">
        <v>90</v>
      </c>
      <c r="D31" s="17" t="s">
        <v>91</v>
      </c>
      <c r="E31" s="18" t="s">
        <v>92</v>
      </c>
      <c r="F31" s="19">
        <v>24</v>
      </c>
      <c r="G31" s="20"/>
      <c r="H31" s="22"/>
      <c r="I31" s="22"/>
      <c r="J31" s="66"/>
    </row>
    <row r="32" spans="1:10" ht="112" x14ac:dyDescent="0.2">
      <c r="A32" s="1" t="s">
        <v>25</v>
      </c>
      <c r="B32" s="24" t="s">
        <v>93</v>
      </c>
      <c r="C32" s="25" t="s">
        <v>94</v>
      </c>
      <c r="D32" s="25" t="s">
        <v>168</v>
      </c>
      <c r="E32" s="37" t="s">
        <v>95</v>
      </c>
      <c r="F32" s="23">
        <v>5</v>
      </c>
      <c r="G32" s="20"/>
      <c r="H32" s="22"/>
      <c r="I32" s="22"/>
      <c r="J32" s="41"/>
    </row>
    <row r="33" spans="1:10" ht="96" x14ac:dyDescent="0.2">
      <c r="A33" s="1" t="s">
        <v>30</v>
      </c>
      <c r="B33" s="98" t="s">
        <v>96</v>
      </c>
      <c r="C33" s="25" t="s">
        <v>94</v>
      </c>
      <c r="D33" s="17" t="s">
        <v>97</v>
      </c>
      <c r="E33" s="22" t="s">
        <v>98</v>
      </c>
      <c r="F33" s="23">
        <v>3</v>
      </c>
      <c r="G33" s="20"/>
      <c r="H33" s="22"/>
      <c r="I33" s="22"/>
      <c r="J33" s="41"/>
    </row>
    <row r="34" spans="1:10" ht="128" x14ac:dyDescent="0.2">
      <c r="A34" s="1" t="s">
        <v>99</v>
      </c>
      <c r="B34" s="24" t="s">
        <v>171</v>
      </c>
      <c r="C34" s="25" t="s">
        <v>94</v>
      </c>
      <c r="D34" s="17" t="s">
        <v>169</v>
      </c>
      <c r="E34" s="22" t="s">
        <v>100</v>
      </c>
      <c r="F34" s="23">
        <v>5</v>
      </c>
      <c r="G34" s="20"/>
      <c r="H34" s="22"/>
      <c r="I34" s="22"/>
      <c r="J34" s="41"/>
    </row>
    <row r="35" spans="1:10" ht="128" x14ac:dyDescent="0.2">
      <c r="A35" s="1" t="s">
        <v>101</v>
      </c>
      <c r="B35" s="24" t="s">
        <v>172</v>
      </c>
      <c r="C35" s="25" t="s">
        <v>94</v>
      </c>
      <c r="D35" s="17" t="s">
        <v>170</v>
      </c>
      <c r="E35" s="22" t="s">
        <v>100</v>
      </c>
      <c r="F35" s="23">
        <v>5</v>
      </c>
      <c r="G35" s="20"/>
      <c r="H35" s="22"/>
      <c r="I35" s="22"/>
      <c r="J35" s="41"/>
    </row>
    <row r="36" spans="1:10" ht="160" x14ac:dyDescent="0.2">
      <c r="A36" s="1" t="s">
        <v>102</v>
      </c>
      <c r="B36" s="24" t="s">
        <v>103</v>
      </c>
      <c r="C36" s="25" t="s">
        <v>104</v>
      </c>
      <c r="D36" s="17" t="s">
        <v>105</v>
      </c>
      <c r="E36" s="22" t="s">
        <v>106</v>
      </c>
      <c r="F36" s="23">
        <v>3</v>
      </c>
      <c r="G36" s="20"/>
      <c r="H36" s="22"/>
      <c r="I36" s="22"/>
      <c r="J36" s="41"/>
    </row>
    <row r="37" spans="1:10" ht="192" x14ac:dyDescent="0.2">
      <c r="A37" s="1" t="s">
        <v>107</v>
      </c>
      <c r="B37" s="24" t="s">
        <v>108</v>
      </c>
      <c r="C37" s="25" t="s">
        <v>94</v>
      </c>
      <c r="D37" s="17" t="s">
        <v>173</v>
      </c>
      <c r="E37" s="22" t="s">
        <v>109</v>
      </c>
      <c r="F37" s="23">
        <v>3</v>
      </c>
      <c r="G37" s="20"/>
      <c r="H37" s="22"/>
      <c r="I37" s="22"/>
      <c r="J37" s="41"/>
    </row>
    <row r="38" spans="1:10" ht="112" x14ac:dyDescent="0.2">
      <c r="A38" s="1" t="s">
        <v>110</v>
      </c>
      <c r="B38" s="24" t="s">
        <v>111</v>
      </c>
      <c r="C38" s="17" t="s">
        <v>112</v>
      </c>
      <c r="D38" s="17" t="s">
        <v>174</v>
      </c>
      <c r="E38" s="22" t="s">
        <v>113</v>
      </c>
      <c r="F38" s="23">
        <v>3</v>
      </c>
      <c r="G38" s="20"/>
      <c r="H38" s="22"/>
      <c r="I38" s="22"/>
      <c r="J38" s="41"/>
    </row>
    <row r="39" spans="1:10" ht="96" x14ac:dyDescent="0.2">
      <c r="A39" s="1" t="s">
        <v>114</v>
      </c>
      <c r="B39" s="24" t="s">
        <v>115</v>
      </c>
      <c r="C39" s="17" t="s">
        <v>116</v>
      </c>
      <c r="D39" s="17" t="s">
        <v>175</v>
      </c>
      <c r="E39" s="22" t="s">
        <v>113</v>
      </c>
      <c r="F39" s="67">
        <v>3</v>
      </c>
      <c r="G39" s="20"/>
      <c r="H39" s="43"/>
      <c r="I39" s="43"/>
      <c r="J39" s="68"/>
    </row>
    <row r="40" spans="1:10" ht="16" x14ac:dyDescent="0.2">
      <c r="B40" s="106" t="s">
        <v>117</v>
      </c>
      <c r="C40" s="106"/>
      <c r="D40" s="106"/>
      <c r="E40" s="106"/>
      <c r="F40" s="99">
        <f>SUM(F29:F39)</f>
        <v>63</v>
      </c>
      <c r="G40" s="20"/>
      <c r="H40" s="69">
        <f>SUM(H29:H39)</f>
        <v>0</v>
      </c>
      <c r="I40" s="33">
        <f>SUM(I29:I39)</f>
        <v>0</v>
      </c>
      <c r="J40" s="70">
        <f t="shared" ref="J40" si="1">J29</f>
        <v>0</v>
      </c>
    </row>
    <row r="41" spans="1:10" s="15" customFormat="1" ht="45.75" customHeight="1" x14ac:dyDescent="0.3">
      <c r="A41" s="13" t="s">
        <v>118</v>
      </c>
      <c r="B41" s="34" t="s">
        <v>119</v>
      </c>
      <c r="C41" s="34"/>
      <c r="D41" s="34"/>
      <c r="E41" s="35">
        <f>F49/123</f>
        <v>7.3170731707317069E-2</v>
      </c>
      <c r="F41" s="34"/>
      <c r="G41" s="34"/>
      <c r="H41" s="34"/>
      <c r="I41" s="34"/>
      <c r="J41" s="34"/>
    </row>
    <row r="42" spans="1:10" ht="64" x14ac:dyDescent="0.2">
      <c r="A42" s="1" t="s">
        <v>10</v>
      </c>
      <c r="B42" s="21" t="s">
        <v>120</v>
      </c>
      <c r="C42" s="17" t="s">
        <v>121</v>
      </c>
      <c r="D42" s="17" t="s">
        <v>176</v>
      </c>
      <c r="E42" s="22" t="s">
        <v>122</v>
      </c>
      <c r="F42" s="52">
        <v>1</v>
      </c>
      <c r="G42" s="20"/>
      <c r="H42" s="22"/>
      <c r="I42" s="22"/>
      <c r="J42" s="63"/>
    </row>
    <row r="43" spans="1:10" ht="64" x14ac:dyDescent="0.2">
      <c r="A43" s="1" t="s">
        <v>15</v>
      </c>
      <c r="B43" s="21" t="s">
        <v>123</v>
      </c>
      <c r="C43" s="17" t="s">
        <v>124</v>
      </c>
      <c r="D43" s="17" t="s">
        <v>177</v>
      </c>
      <c r="E43" s="22" t="s">
        <v>122</v>
      </c>
      <c r="F43" s="23">
        <v>1</v>
      </c>
      <c r="G43" s="20"/>
      <c r="H43" s="22"/>
      <c r="I43" s="22"/>
      <c r="J43" s="41"/>
    </row>
    <row r="44" spans="1:10" ht="64" x14ac:dyDescent="0.2">
      <c r="A44" s="1" t="s">
        <v>20</v>
      </c>
      <c r="B44" s="21" t="s">
        <v>178</v>
      </c>
      <c r="C44" s="17" t="s">
        <v>125</v>
      </c>
      <c r="D44" s="17" t="s">
        <v>128</v>
      </c>
      <c r="E44" s="22" t="s">
        <v>122</v>
      </c>
      <c r="F44" s="23">
        <v>1</v>
      </c>
      <c r="G44" s="20"/>
      <c r="H44" s="22"/>
      <c r="I44" s="22"/>
      <c r="J44" s="41"/>
    </row>
    <row r="45" spans="1:10" ht="64" x14ac:dyDescent="0.2">
      <c r="A45" s="1" t="s">
        <v>25</v>
      </c>
      <c r="B45" s="21" t="s">
        <v>126</v>
      </c>
      <c r="C45" s="17" t="s">
        <v>127</v>
      </c>
      <c r="D45" s="17" t="s">
        <v>128</v>
      </c>
      <c r="E45" s="22" t="s">
        <v>122</v>
      </c>
      <c r="F45" s="23">
        <v>1</v>
      </c>
      <c r="G45" s="20"/>
      <c r="H45" s="22"/>
      <c r="I45" s="22"/>
      <c r="J45" s="41"/>
    </row>
    <row r="46" spans="1:10" ht="80" x14ac:dyDescent="0.2">
      <c r="A46" s="1" t="s">
        <v>30</v>
      </c>
      <c r="B46" s="21" t="s">
        <v>129</v>
      </c>
      <c r="C46" s="17" t="s">
        <v>130</v>
      </c>
      <c r="D46" s="17" t="s">
        <v>179</v>
      </c>
      <c r="E46" s="22" t="s">
        <v>122</v>
      </c>
      <c r="F46" s="23">
        <v>1</v>
      </c>
      <c r="G46" s="20"/>
      <c r="H46" s="22"/>
      <c r="I46" s="22"/>
      <c r="J46" s="41"/>
    </row>
    <row r="47" spans="1:10" ht="96" x14ac:dyDescent="0.2">
      <c r="A47" s="1" t="s">
        <v>99</v>
      </c>
      <c r="B47" s="21" t="s">
        <v>131</v>
      </c>
      <c r="C47" s="17" t="s">
        <v>132</v>
      </c>
      <c r="D47" s="17" t="s">
        <v>180</v>
      </c>
      <c r="E47" s="22" t="s">
        <v>133</v>
      </c>
      <c r="F47" s="23">
        <v>2</v>
      </c>
      <c r="G47" s="20"/>
      <c r="H47" s="22"/>
      <c r="I47" s="22"/>
      <c r="J47" s="41"/>
    </row>
    <row r="48" spans="1:10" ht="128" x14ac:dyDescent="0.2">
      <c r="A48" s="1" t="s">
        <v>101</v>
      </c>
      <c r="B48" s="21" t="s">
        <v>134</v>
      </c>
      <c r="C48" s="17" t="s">
        <v>135</v>
      </c>
      <c r="D48" s="17" t="s">
        <v>181</v>
      </c>
      <c r="E48" s="22" t="s">
        <v>133</v>
      </c>
      <c r="F48" s="23">
        <v>2</v>
      </c>
      <c r="G48" s="20"/>
      <c r="H48" s="43"/>
      <c r="I48" s="43"/>
      <c r="J48" s="41"/>
    </row>
    <row r="49" spans="1:10" ht="16" x14ac:dyDescent="0.2">
      <c r="B49" s="100" t="s">
        <v>136</v>
      </c>
      <c r="C49" s="100"/>
      <c r="D49" s="100"/>
      <c r="E49" s="100"/>
      <c r="F49" s="59">
        <f>SUM(F42:F48)</f>
        <v>9</v>
      </c>
      <c r="G49" s="60"/>
      <c r="H49" s="69">
        <f>SUM(H42:H48)</f>
        <v>0</v>
      </c>
      <c r="I49" s="33">
        <f>SUM(I42:I48)</f>
        <v>0</v>
      </c>
      <c r="J49" s="40"/>
    </row>
    <row r="50" spans="1:10" s="15" customFormat="1" ht="45.75" customHeight="1" x14ac:dyDescent="0.3">
      <c r="A50" s="13" t="s">
        <v>137</v>
      </c>
      <c r="B50" s="34" t="s">
        <v>138</v>
      </c>
      <c r="C50" s="34"/>
      <c r="D50" s="34"/>
      <c r="E50" s="35">
        <f>F59/123</f>
        <v>0.13008130081300814</v>
      </c>
      <c r="F50" s="34"/>
      <c r="G50" s="34"/>
      <c r="H50" s="34"/>
      <c r="I50" s="34"/>
      <c r="J50" s="34"/>
    </row>
    <row r="51" spans="1:10" ht="96" x14ac:dyDescent="0.2">
      <c r="A51" s="1" t="s">
        <v>10</v>
      </c>
      <c r="B51" s="24" t="s">
        <v>139</v>
      </c>
      <c r="C51" s="17" t="s">
        <v>140</v>
      </c>
      <c r="D51" s="17" t="s">
        <v>141</v>
      </c>
      <c r="E51" s="22" t="s">
        <v>142</v>
      </c>
      <c r="F51" s="23">
        <v>2</v>
      </c>
      <c r="G51" s="20"/>
      <c r="H51" s="22"/>
      <c r="I51" s="22"/>
      <c r="J51" s="41"/>
    </row>
    <row r="52" spans="1:10" ht="96" x14ac:dyDescent="0.2">
      <c r="A52" s="1" t="s">
        <v>15</v>
      </c>
      <c r="B52" s="24" t="s">
        <v>143</v>
      </c>
      <c r="C52" s="17" t="s">
        <v>140</v>
      </c>
      <c r="D52" s="17" t="s">
        <v>144</v>
      </c>
      <c r="E52" s="22" t="s">
        <v>142</v>
      </c>
      <c r="F52" s="23">
        <v>2</v>
      </c>
      <c r="G52" s="20"/>
      <c r="H52" s="22"/>
      <c r="I52" s="18"/>
      <c r="J52" s="41"/>
    </row>
    <row r="53" spans="1:10" ht="96" x14ac:dyDescent="0.2">
      <c r="A53" s="1" t="s">
        <v>20</v>
      </c>
      <c r="B53" s="24" t="s">
        <v>145</v>
      </c>
      <c r="C53" s="17" t="s">
        <v>140</v>
      </c>
      <c r="D53" s="17" t="s">
        <v>146</v>
      </c>
      <c r="E53" s="22" t="s">
        <v>147</v>
      </c>
      <c r="F53" s="23">
        <v>2</v>
      </c>
      <c r="G53" s="20"/>
      <c r="H53" s="22"/>
      <c r="I53" s="18"/>
      <c r="J53" s="41"/>
    </row>
    <row r="54" spans="1:10" ht="96" x14ac:dyDescent="0.2">
      <c r="A54" s="1" t="s">
        <v>25</v>
      </c>
      <c r="B54" s="24" t="s">
        <v>148</v>
      </c>
      <c r="C54" s="17" t="s">
        <v>140</v>
      </c>
      <c r="D54" s="17" t="s">
        <v>149</v>
      </c>
      <c r="E54" s="22" t="s">
        <v>147</v>
      </c>
      <c r="F54" s="23">
        <v>2</v>
      </c>
      <c r="G54" s="20"/>
      <c r="H54" s="22"/>
      <c r="I54" s="18"/>
      <c r="J54" s="41"/>
    </row>
    <row r="55" spans="1:10" ht="96" x14ac:dyDescent="0.2">
      <c r="A55" s="1" t="s">
        <v>30</v>
      </c>
      <c r="B55" s="71" t="s">
        <v>150</v>
      </c>
      <c r="C55" s="17" t="s">
        <v>140</v>
      </c>
      <c r="D55" s="25" t="s">
        <v>151</v>
      </c>
      <c r="E55" s="37" t="s">
        <v>142</v>
      </c>
      <c r="F55" s="59">
        <v>2</v>
      </c>
      <c r="G55" s="60"/>
      <c r="H55" s="72"/>
      <c r="I55" s="18"/>
      <c r="J55" s="40"/>
    </row>
    <row r="56" spans="1:10" ht="96" x14ac:dyDescent="0.2">
      <c r="A56" s="1" t="s">
        <v>99</v>
      </c>
      <c r="B56" s="24" t="s">
        <v>152</v>
      </c>
      <c r="C56" s="17" t="s">
        <v>140</v>
      </c>
      <c r="D56" s="25" t="s">
        <v>153</v>
      </c>
      <c r="E56" s="37" t="s">
        <v>142</v>
      </c>
      <c r="F56" s="59">
        <v>2</v>
      </c>
      <c r="G56" s="60"/>
      <c r="H56" s="72"/>
      <c r="I56" s="18"/>
      <c r="J56" s="40"/>
    </row>
    <row r="57" spans="1:10" ht="96" x14ac:dyDescent="0.2">
      <c r="A57" s="1" t="s">
        <v>101</v>
      </c>
      <c r="B57" s="71" t="s">
        <v>154</v>
      </c>
      <c r="C57" s="17" t="s">
        <v>140</v>
      </c>
      <c r="D57" s="25" t="s">
        <v>155</v>
      </c>
      <c r="E57" s="37" t="s">
        <v>142</v>
      </c>
      <c r="F57" s="59">
        <v>2</v>
      </c>
      <c r="G57" s="60"/>
      <c r="H57" s="72"/>
      <c r="I57" s="18"/>
      <c r="J57" s="40"/>
    </row>
    <row r="58" spans="1:10" ht="96" x14ac:dyDescent="0.2">
      <c r="A58" s="1" t="s">
        <v>102</v>
      </c>
      <c r="B58" s="73" t="s">
        <v>156</v>
      </c>
      <c r="C58" s="74" t="s">
        <v>140</v>
      </c>
      <c r="D58" s="75" t="s">
        <v>157</v>
      </c>
      <c r="E58" s="53" t="s">
        <v>142</v>
      </c>
      <c r="F58" s="76">
        <v>2</v>
      </c>
      <c r="G58" s="60"/>
      <c r="H58" s="77"/>
      <c r="I58" s="20"/>
      <c r="J58" s="78"/>
    </row>
    <row r="59" spans="1:10" ht="16" x14ac:dyDescent="0.2">
      <c r="B59" s="100" t="s">
        <v>158</v>
      </c>
      <c r="C59" s="100"/>
      <c r="D59" s="100"/>
      <c r="E59" s="100"/>
      <c r="F59" s="55">
        <f>SUM(F51:F58)</f>
        <v>16</v>
      </c>
      <c r="G59" s="77"/>
      <c r="H59" s="79">
        <f>SUM(H51:H58)</f>
        <v>0</v>
      </c>
      <c r="I59" s="33">
        <f>SUM(I51:I58)</f>
        <v>0</v>
      </c>
      <c r="J59" s="80"/>
    </row>
    <row r="60" spans="1:10" ht="24" x14ac:dyDescent="0.2">
      <c r="B60" s="111" t="s">
        <v>159</v>
      </c>
      <c r="C60" s="111"/>
      <c r="D60" s="111"/>
      <c r="E60" s="111"/>
      <c r="F60" s="81">
        <f>SUM(F27,F59,F49,F40,F18,F10,F23)</f>
        <v>123</v>
      </c>
      <c r="G60" s="31"/>
      <c r="H60" s="56">
        <f>SUM(H27,H59,H49,H40,H18,H10,H23)</f>
        <v>0</v>
      </c>
      <c r="I60" s="56">
        <f>SUM(I27,I59,I49,I40,I18,I10,I23)</f>
        <v>0</v>
      </c>
      <c r="J60" s="33">
        <f>SUM(J40+J10)</f>
        <v>0</v>
      </c>
    </row>
    <row r="61" spans="1:10" s="15" customFormat="1" ht="45.75" hidden="1" customHeight="1" x14ac:dyDescent="0.3">
      <c r="A61" s="13" t="s">
        <v>160</v>
      </c>
      <c r="B61" s="34" t="s">
        <v>161</v>
      </c>
      <c r="C61" s="34"/>
      <c r="D61" s="34"/>
      <c r="E61" s="34"/>
      <c r="F61" s="34"/>
      <c r="G61" s="34"/>
      <c r="H61" s="34"/>
      <c r="I61" s="34"/>
      <c r="J61" s="34"/>
    </row>
    <row r="62" spans="1:10" ht="21" hidden="1" x14ac:dyDescent="0.2">
      <c r="A62" s="1">
        <v>1</v>
      </c>
      <c r="B62" s="64"/>
      <c r="C62" s="25"/>
      <c r="D62" s="65"/>
      <c r="E62" s="37"/>
      <c r="F62" s="52">
        <v>4</v>
      </c>
      <c r="G62" s="31"/>
      <c r="H62" s="37"/>
      <c r="I62" s="37"/>
      <c r="J62" s="47"/>
    </row>
    <row r="63" spans="1:10" s="82" customFormat="1" ht="21" hidden="1" x14ac:dyDescent="0.25">
      <c r="B63" s="112" t="s">
        <v>162</v>
      </c>
      <c r="C63" s="112"/>
      <c r="D63" s="112"/>
      <c r="E63" s="112"/>
      <c r="F63" s="83">
        <v>4</v>
      </c>
      <c r="G63" s="84"/>
      <c r="H63" s="85">
        <f>SUM(H62)</f>
        <v>0</v>
      </c>
      <c r="I63" s="33">
        <f>SUM(I62)</f>
        <v>0</v>
      </c>
      <c r="J63" s="86"/>
    </row>
    <row r="64" spans="1:10" s="82" customFormat="1" ht="21" hidden="1" x14ac:dyDescent="0.25">
      <c r="B64" s="113"/>
      <c r="C64" s="113"/>
      <c r="D64" s="113"/>
      <c r="E64" s="113"/>
      <c r="F64" s="87">
        <f>F60+F63</f>
        <v>127</v>
      </c>
      <c r="G64" s="88"/>
      <c r="H64" s="89">
        <f>H63+H60</f>
        <v>0</v>
      </c>
      <c r="I64" s="89">
        <f>I63+I60</f>
        <v>0</v>
      </c>
      <c r="J64" s="89">
        <f>SUM(J60)</f>
        <v>0</v>
      </c>
    </row>
    <row r="65" spans="2:10" ht="21" hidden="1" x14ac:dyDescent="0.2">
      <c r="B65" s="108" t="s">
        <v>163</v>
      </c>
      <c r="C65" s="108"/>
      <c r="D65" s="108"/>
      <c r="E65" s="108"/>
      <c r="F65" s="90">
        <v>1.04</v>
      </c>
      <c r="G65" s="91"/>
      <c r="H65" s="92">
        <f>H64/123</f>
        <v>0</v>
      </c>
      <c r="I65" s="92">
        <f>I64/123</f>
        <v>0</v>
      </c>
      <c r="J65" s="92">
        <f>J64/123</f>
        <v>0</v>
      </c>
    </row>
    <row r="66" spans="2:10" ht="21" hidden="1" x14ac:dyDescent="0.2">
      <c r="B66" s="109" t="s">
        <v>164</v>
      </c>
      <c r="C66" s="110"/>
      <c r="D66" s="110"/>
      <c r="E66" s="110"/>
      <c r="F66" s="110"/>
      <c r="I66" s="94"/>
      <c r="J66"/>
    </row>
    <row r="67" spans="2:10" hidden="1" x14ac:dyDescent="0.2"/>
    <row r="68" spans="2:10" hidden="1" x14ac:dyDescent="0.2"/>
    <row r="69" spans="2:10" hidden="1" x14ac:dyDescent="0.2"/>
  </sheetData>
  <mergeCells count="14">
    <mergeCell ref="B65:E65"/>
    <mergeCell ref="B66:F66"/>
    <mergeCell ref="B40:E40"/>
    <mergeCell ref="B49:E49"/>
    <mergeCell ref="B59:E59"/>
    <mergeCell ref="B60:E60"/>
    <mergeCell ref="B63:E63"/>
    <mergeCell ref="B64:E64"/>
    <mergeCell ref="B27:E27"/>
    <mergeCell ref="C1:D1"/>
    <mergeCell ref="B3:C3"/>
    <mergeCell ref="B10:E10"/>
    <mergeCell ref="B18:E18"/>
    <mergeCell ref="B23:E23"/>
  </mergeCells>
  <pageMargins left="0.7" right="0.7" top="0.75" bottom="0.75" header="0.3" footer="0.3"/>
  <pageSetup scale="12" fitToHeight="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AFCF6241000E40BCFBE46AD1EADE1D" ma:contentTypeVersion="17" ma:contentTypeDescription="Create a new document." ma:contentTypeScope="" ma:versionID="559a94f71e837977d672d66dfa94ee4a">
  <xsd:schema xmlns:xsd="http://www.w3.org/2001/XMLSchema" xmlns:xs="http://www.w3.org/2001/XMLSchema" xmlns:p="http://schemas.microsoft.com/office/2006/metadata/properties" xmlns:ns2="8a68d310-1d07-4e17-8476-4c59e3b8a6e4" xmlns:ns3="eb7a6d28-b38b-4b01-9313-3ac92dcd6223" targetNamespace="http://schemas.microsoft.com/office/2006/metadata/properties" ma:root="true" ma:fieldsID="557b19fe26585d790b06e58586b673c4" ns2:_="" ns3:_="">
    <xsd:import namespace="8a68d310-1d07-4e17-8476-4c59e3b8a6e4"/>
    <xsd:import namespace="eb7a6d28-b38b-4b01-9313-3ac92dcd62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68d310-1d07-4e17-8476-4c59e3b8a6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8851810-ebf2-41a9-af45-12bf80fc902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7a6d28-b38b-4b01-9313-3ac92dcd6223"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f682b8d9-1a11-4be2-a3bd-c97eddad3222}" ma:internalName="TaxCatchAll" ma:showField="CatchAllData" ma:web="eb7a6d28-b38b-4b01-9313-3ac92dcd6223">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b7a6d28-b38b-4b01-9313-3ac92dcd6223" xsi:nil="true"/>
    <lcf76f155ced4ddcb4097134ff3c332f xmlns="8a68d310-1d07-4e17-8476-4c59e3b8a6e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2C09957-7040-4999-B2AC-7CF710A2D7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68d310-1d07-4e17-8476-4c59e3b8a6e4"/>
    <ds:schemaRef ds:uri="eb7a6d28-b38b-4b01-9313-3ac92dcd62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0BD332-54E5-47C1-A09E-9689358E1B4D}">
  <ds:schemaRefs>
    <ds:schemaRef ds:uri="http://schemas.microsoft.com/sharepoint/v3/contenttype/forms"/>
  </ds:schemaRefs>
</ds:datastoreItem>
</file>

<file path=customXml/itemProps3.xml><?xml version="1.0" encoding="utf-8"?>
<ds:datastoreItem xmlns:ds="http://schemas.openxmlformats.org/officeDocument/2006/customXml" ds:itemID="{F4E9AA2E-5EF3-4EAD-AE57-C271B490C982}">
  <ds:schemaRefs>
    <ds:schemaRef ds:uri="eb7a6d28-b38b-4b01-9313-3ac92dcd6223"/>
    <ds:schemaRef ds:uri="http://purl.org/dc/elements/1.1/"/>
    <ds:schemaRef ds:uri="http://schemas.microsoft.com/office/2006/metadata/properties"/>
    <ds:schemaRef ds:uri="http://purl.org/dc/dcmitype/"/>
    <ds:schemaRef ds:uri="http://www.w3.org/XML/1998/namespace"/>
    <ds:schemaRef ds:uri="http://schemas.openxmlformats.org/package/2006/metadata/core-properties"/>
    <ds:schemaRef ds:uri="8a68d310-1d07-4e17-8476-4c59e3b8a6e4"/>
    <ds:schemaRef ds:uri="http://schemas.microsoft.com/office/2006/documentManagement/typ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Renewals Scorecard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Amber Carroll</cp:lastModifiedBy>
  <dcterms:created xsi:type="dcterms:W3CDTF">2023-08-08T15:07:50Z</dcterms:created>
  <dcterms:modified xsi:type="dcterms:W3CDTF">2023-08-16T20:41:12Z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0x0101008EAFCF6241000E40BCFBE46AD1EADE1D</vt:lpwstr>
  </property>
  <property fmtid="{D5CDD505-2E9C-101B-9397-08002B2CF9AE}" pid="3" name="MediaServiceImageTags">
    <vt:lpwstr/>
  </property>
</Properties>
</file>